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2" activeTab="21"/>
  </bookViews>
  <sheets>
    <sheet name="CĐKT" sheetId="1" r:id="rId1"/>
    <sheet name="KQKD" sheetId="2" r:id="rId2"/>
    <sheet name="LCTT" sheetId="3" r:id="rId3"/>
    <sheet name="V01" sheetId="4" r:id="rId4"/>
    <sheet name="V03" sheetId="5" r:id="rId5"/>
    <sheet name="V04" sheetId="6" r:id="rId6"/>
    <sheet name="V05" sheetId="7" r:id="rId7"/>
    <sheet name="V05a" sheetId="8" r:id="rId8"/>
    <sheet name="V.08" sheetId="9" r:id="rId9"/>
    <sheet name="V10" sheetId="10" r:id="rId10"/>
    <sheet name="V.11" sheetId="11" r:id="rId11"/>
    <sheet name="V15" sheetId="12" r:id="rId12"/>
    <sheet name="V16" sheetId="13" r:id="rId13"/>
    <sheet name="V17" sheetId="14" r:id="rId14"/>
    <sheet name="V18" sheetId="15" r:id="rId15"/>
    <sheet name="V19a" sheetId="16" r:id="rId16"/>
    <sheet name="V.22" sheetId="17" r:id="rId17"/>
    <sheet name="V25" sheetId="18" r:id="rId18"/>
    <sheet name="V28" sheetId="19" r:id="rId19"/>
    <sheet name="V29" sheetId="20" r:id="rId20"/>
    <sheet name="V30" sheetId="21" r:id="rId21"/>
    <sheet name="V33" sheetId="22" r:id="rId22"/>
    <sheet name="Sheet1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<sst xmlns="http://schemas.openxmlformats.org/spreadsheetml/2006/main" count="669" uniqueCount="502">
  <si>
    <t>Báo cáo tài chính</t>
  </si>
  <si>
    <t>DN - BẢNG CÂN ĐỐI KẾ TOÁN</t>
  </si>
  <si>
    <t>Chỉ tiêu</t>
  </si>
  <si>
    <t>Mã chỉ tiêu</t>
  </si>
  <si>
    <t>Thuyết minh</t>
  </si>
  <si>
    <t>Số cuối kỳ</t>
  </si>
  <si>
    <t>Số đầu năm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</si>
  <si>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</si>
  <si>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</si>
  <si>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</si>
  <si>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</si>
  <si>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</si>
  <si>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</si>
  <si>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</si>
  <si>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</si>
  <si>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</si>
  <si>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</si>
  <si>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</si>
  <si>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</si>
  <si>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</si>
  <si>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</si>
  <si>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</si>
  <si>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</si>
  <si>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</si>
  <si>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</si>
  <si>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</si>
  <si>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</si>
  <si>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</si>
  <si>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</si>
  <si>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</si>
  <si>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</si>
  <si>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</si>
  <si>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</si>
  <si>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</si>
  <si>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</si>
  <si>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</si>
  <si>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</si>
  <si>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</si>
  <si>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</si>
  <si>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</si>
  <si>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</si>
  <si>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</si>
  <si>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</si>
  <si>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</si>
  <si>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</si>
  <si>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</si>
  <si>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</si>
  <si>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</si>
  <si>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</si>
  <si>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</si>
  <si>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</si>
  <si>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</si>
  <si>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</si>
  <si>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</si>
  <si>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</si>
  <si>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</si>
  <si>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</si>
  <si>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</si>
  <si>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</si>
  <si>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</si>
  <si>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</si>
  <si>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</si>
  <si>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</si>
  <si>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</si>
  <si>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</si>
  <si>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</si>
  <si>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</si>
  <si>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</si>
  <si>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</si>
  <si>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</si>
  <si>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</si>
  <si>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</si>
  <si>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</si>
  <si>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</si>
  <si>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</si>
  <si>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</si>
  <si>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</si>
  <si>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</si>
  <si>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</si>
  <si>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</si>
  <si>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</si>
  <si>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</si>
  <si>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</si>
  <si>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</si>
  <si>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</si>
  <si>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</si>
  <si>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</si>
  <si>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</si>
  <si>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</si>
  <si>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</si>
  <si>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</si>
  <si>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</si>
  <si>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</si>
  <si>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</si>
  <si>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</si>
  <si>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</si>
  <si>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</si>
  <si>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</si>
  <si>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</si>
  <si>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</si>
  <si>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</si>
  <si>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</si>
  <si>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</si>
  <si>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</si>
  <si>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</si>
  <si>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</si>
  <si>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</si>
  <si>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</si>
  <si>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</si>
  <si>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</si>
  <si>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</si>
  <si>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</si>
  <si>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</si>
  <si>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</si>
  <si>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</si>
  <si>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</si>
  <si>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</si>
  <si>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</si>
  <si>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</si>
  <si>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</si>
  <si>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</si>
  <si>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</si>
  <si>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</si>
  <si>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</si>
  <si>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</si>
  <si>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</si>
  <si>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</si>
  <si>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</si>
  <si>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</si>
  <si>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</si>
  <si>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</si>
  <si>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</si>
  <si>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</si>
  <si>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</si>
  <si>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</si>
  <si>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</si>
  <si>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</si>
  <si>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</si>
  <si>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</si>
  <si>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</si>
  <si>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</si>
  <si>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</si>
  <si>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</si>
  <si>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</si>
  <si>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</si>
  <si>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</si>
  <si>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</si>
  <si>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</si>
  <si>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</si>
  <si>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</si>
  <si>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</si>
  <si>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</si>
  <si>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</si>
  <si>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</si>
  <si>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</si>
  <si>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</si>
  <si>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</si>
  <si>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</si>
  <si>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</si>
  <si>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</si>
  <si>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</si>
  <si>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</si>
  <si>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</si>
  <si>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</si>
  <si>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</si>
  <si>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</si>
  <si>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</si>
  <si>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</si>
  <si>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</si>
  <si>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</si>
  <si>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</si>
  <si>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</si>
  <si>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</si>
  <si>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</si>
  <si>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</si>
  <si>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</si>
  <si>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</si>
  <si>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</si>
  <si>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</si>
  <si>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</si>
  <si>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</si>
  <si>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</si>
  <si>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</si>
  <si>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</si>
  <si>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</si>
  <si>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</si>
  <si>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</si>
  <si>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</si>
  <si>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</si>
  <si>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</si>
  <si>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</si>
  <si>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</si>
  <si>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</si>
  <si>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</si>
  <si>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</si>
  <si>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</si>
  <si>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</si>
  <si>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</si>
  <si>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</si>
  <si>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</si>
  <si>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</si>
  <si>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</si>
  <si>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</si>
  <si>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</si>
  <si>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</si>
  <si>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05</t>
  </si>
  <si>
    <t>6. Dự toán chi sự nghiệp, dự án</t>
  </si>
  <si>
    <t>06</t>
  </si>
  <si>
    <t>CÔNG TY CỔ PHẦN VẬN TẢI VÀ DỊCH VỤ PETROLIMEX HÀ TÂY</t>
  </si>
  <si>
    <t>Địa chỉ: Km 17, QL6, Đồng Mai, Hà Đông, Hà Nội</t>
  </si>
  <si>
    <t>Tel: 0433 534464         Fax:  0433 531214</t>
  </si>
  <si>
    <t>Mẫu số B01-DN</t>
  </si>
  <si>
    <t>5. Ngoại tệ các loại (USD)</t>
  </si>
  <si>
    <t>Địa chỉ: Km17, QL6, Đồng Mai, Hà Đông, Hà Nội</t>
  </si>
  <si>
    <t>Tel: 0433 534464       Fax: 0433 531214</t>
  </si>
  <si>
    <t>Mẫu số  B02-DN</t>
  </si>
  <si>
    <t>DN - BÁO CÁO KẾT QUẢ KINH DOANH</t>
  </si>
  <si>
    <t>Năm nay</t>
  </si>
  <si>
    <t>Năm trước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</si>
  <si>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</si>
  <si>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</si>
  <si>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</si>
  <si>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</si>
  <si>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</si>
  <si>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</si>
  <si>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</si>
  <si>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</si>
  <si>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</si>
  <si>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</si>
  <si>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</si>
  <si>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</si>
  <si>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</si>
  <si>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</si>
  <si>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</si>
  <si>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</si>
  <si>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</si>
  <si>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</si>
  <si>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</si>
  <si>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</si>
  <si>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</si>
  <si>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</si>
  <si>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</si>
  <si>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</si>
  <si>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</si>
  <si>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</si>
  <si>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</si>
  <si>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</si>
  <si>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thuế(50=30+40+45)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</si>
  <si>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</si>
  <si>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</si>
  <si>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</si>
  <si>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</si>
  <si>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</si>
  <si>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</si>
  <si>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</si>
  <si>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</si>
  <si>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</si>
  <si>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</si>
  <si>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</si>
  <si>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</si>
  <si>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</si>
  <si>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Mẫu số B03-DN</t>
  </si>
  <si>
    <t>DN - BÁO CÁO LƯU CHUYỂN TIỀN TỆ - PPGT</t>
  </si>
  <si>
    <t>I. Lưu chuyển tiền từ hoạt động kinh doanh</t>
  </si>
  <si>
    <t>1. Lợi nhuận trước thuế</t>
  </si>
  <si>
    <t>2. Điều chỉnh cho các khoản</t>
  </si>
  <si>
    <t>- Khấu hao TSCĐ</t>
  </si>
  <si>
    <t>- Các khoản dự phòng</t>
  </si>
  <si>
    <t>- Lãi, lỗ chênh lệch tỷ giá hối đoái chưa thực hiện</t>
  </si>
  <si>
    <t>- Lãi, lỗ từ hoạt động đầu tư</t>
  </si>
  <si>
    <t xml:space="preserve">- Chi phí lãi vay </t>
  </si>
  <si>
    <t>3. Lợi nhuận từ hoạt động kinh doanh trước thay đổi vốn  lưu động</t>
  </si>
  <si>
    <t>08</t>
  </si>
  <si>
    <t>- Tăng, giảm các khoản phải thu</t>
  </si>
  <si>
    <t>09</t>
  </si>
  <si>
    <t>- Tăng, giảm hàng tồn kho</t>
  </si>
  <si>
    <t xml:space="preserve">- Tăng, giảm các khoản phải trả (Không kể lãi vay phải trả, thuế thu nhập doanh nghiệp phải nộp) </t>
  </si>
  <si>
    <t xml:space="preserve">- Tăng, giảm chi phí trả trước </t>
  </si>
  <si>
    <t>12</t>
  </si>
  <si>
    <t>- Tiền lãi vay đã trả</t>
  </si>
  <si>
    <t>13</t>
  </si>
  <si>
    <t>- Thuế thu nhập doanh nghiệp đã nộp</t>
  </si>
  <si>
    <t>14</t>
  </si>
  <si>
    <t>- Tiền thu khác từ hoạt động kinh doanh</t>
  </si>
  <si>
    <t>15</t>
  </si>
  <si>
    <t>- Tiền chi khác cho hoạt động kinh doanh</t>
  </si>
  <si>
    <t>16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</si>
  <si>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</si>
  <si>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</si>
  <si>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</si>
  <si>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</si>
  <si>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</si>
  <si>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</si>
  <si>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</si>
  <si>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</si>
  <si>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</si>
  <si>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</si>
  <si>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</si>
  <si>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</si>
  <si>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</si>
  <si>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</si>
  <si>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</si>
  <si>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</si>
  <si>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</si>
  <si>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</si>
  <si>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</si>
  <si>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</si>
  <si>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</si>
  <si>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</si>
  <si>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</si>
  <si>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</si>
  <si>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năm (50 = 20+30+40)</t>
  </si>
  <si>
    <t>Tiền và tương đương tiền đầu năm</t>
  </si>
  <si>
    <t>Ảnh hưởng của thay đổi tỷ giá hối đoái quy đổi ngoại tệ</t>
  </si>
  <si>
    <t>Tiền và tương đương tiền cuối năm (70 = 50+60+61)</t>
  </si>
  <si>
    <t xml:space="preserve">V.01 - Thuyết minh tiền </t>
  </si>
  <si>
    <t xml:space="preserve">         Đơn vị tính: VNĐ</t>
  </si>
  <si>
    <t>Cuối kỳ</t>
  </si>
  <si>
    <t>Đầu kỳ</t>
  </si>
  <si>
    <t>1. Tiền mặt</t>
  </si>
  <si>
    <t xml:space="preserve">2. Tiền gửi ngân hàng </t>
  </si>
  <si>
    <t>3. Tiền đang chuyển</t>
  </si>
  <si>
    <t>Tổng cộng</t>
  </si>
  <si>
    <t xml:space="preserve">                       CÔNG TY CỔ PHẦN VẬN TẢI VÀ DỊCH VỤ PETROLIMEX HÀ TÂY</t>
  </si>
  <si>
    <t xml:space="preserve">V.03 - Thuyết minh các khoản phải thu ngắn hạn khác </t>
  </si>
  <si>
    <t>Đơn vị tính: VNĐ</t>
  </si>
  <si>
    <t>1. Phải thu về cổ phần hóa</t>
  </si>
  <si>
    <t>2. Phải thu về cổ tức và lợi nhuận được chia</t>
  </si>
  <si>
    <t>3. Phải thu người lao động</t>
  </si>
  <si>
    <t>4. Phải thu khác</t>
  </si>
  <si>
    <t xml:space="preserve">V.04 - Thuyết minh hàng tồn kho </t>
  </si>
  <si>
    <t xml:space="preserve">1. Hàng mua đang đi đường </t>
  </si>
  <si>
    <t>2. Nguyên liệu, vật liêu</t>
  </si>
  <si>
    <t xml:space="preserve">3. Công cụ, dụng cụ </t>
  </si>
  <si>
    <t xml:space="preserve">4. Chi phí SX, KD dở dang </t>
  </si>
  <si>
    <t>5. Thành phẩm và hàng hoá</t>
  </si>
  <si>
    <t xml:space="preserve">6. Hàng gửi đi bán </t>
  </si>
  <si>
    <t>7. Hàng hoá khác</t>
  </si>
  <si>
    <t>8. Hàng hoá bất động sản</t>
  </si>
  <si>
    <t xml:space="preserve">V.05 - Thuyết minh thuế và các khoản phải thu Nhà nước </t>
  </si>
  <si>
    <t xml:space="preserve">1. Thuế thu nhập DN nộp thừa </t>
  </si>
  <si>
    <t>2. Thuế thu nhập cá nhân nộp thừa</t>
  </si>
  <si>
    <t>3. Thuế GTGT được khấu trừ</t>
  </si>
  <si>
    <t>4. Các khoản khác phải thu Nhà nước</t>
  </si>
  <si>
    <t xml:space="preserve">V.05a - Thuyết minh tài sản ngắn hạn khác </t>
  </si>
  <si>
    <t xml:space="preserve">1. Tạm ứng </t>
  </si>
  <si>
    <t xml:space="preserve">2. Tài sản thiếu chờ xử lý </t>
  </si>
  <si>
    <t xml:space="preserve">3. Các khoản cầm cố ký quỹ </t>
  </si>
  <si>
    <t xml:space="preserve">4. Tài sản ngắn hạn khác </t>
  </si>
  <si>
    <t>V08: Tình hình tăng giảm TSCĐ hữu hình</t>
  </si>
  <si>
    <t>ĐVT: Đồng</t>
  </si>
  <si>
    <t>Khoản mục</t>
  </si>
  <si>
    <t>Số dư đầu năm</t>
  </si>
  <si>
    <t>Số tăng trong năm</t>
  </si>
  <si>
    <t>- Tăng khác</t>
  </si>
  <si>
    <t>Số giảm trong năm</t>
  </si>
  <si>
    <t>- Thanh lý, nhượng bán</t>
  </si>
  <si>
    <t>- Giảm khác</t>
  </si>
  <si>
    <t>Giá trị hao mòn lũy kế</t>
  </si>
  <si>
    <t>- Khấu hao trong năm</t>
  </si>
  <si>
    <t>- Tại ngày đầu năm</t>
  </si>
  <si>
    <t>V.10 - Thuyết minh tăng giảm TSCĐ vô hình</t>
  </si>
  <si>
    <t>Quyền sử dụng đất</t>
  </si>
  <si>
    <t>Bản quyền, bằng sáng chế</t>
  </si>
  <si>
    <t>Nhãn hiệu hàng hóa</t>
  </si>
  <si>
    <t>Phần mềm máy vi tính</t>
  </si>
  <si>
    <t>TSCĐ vô hình khác</t>
  </si>
  <si>
    <t>Nguyên giá TSCĐ vô hình</t>
  </si>
  <si>
    <t>- Mua trong năm</t>
  </si>
  <si>
    <t>Giá trị còn lại của TSCĐ vô hình</t>
  </si>
  <si>
    <t>V.11 -Thuyết minh Chi phí xây dựng cơ bản dở dang</t>
  </si>
  <si>
    <t>Công trình/ Hạng mục</t>
  </si>
  <si>
    <t>Tổng cộng:</t>
  </si>
  <si>
    <t>V.15 - Thuyết minh vay và nợ ngắn hạn</t>
  </si>
  <si>
    <t>1. Vay ngắn hạn</t>
  </si>
  <si>
    <t>2. Nợ dài hạn đến hạn trả</t>
  </si>
  <si>
    <t>V.16 - Thuyết minh Thuế và các khoản phải nộp Nhà nước</t>
  </si>
  <si>
    <t xml:space="preserve">1. Thuế GTGT </t>
  </si>
  <si>
    <t>2. Thuế tiêu thụ đặc biệt</t>
  </si>
  <si>
    <t>3. Thuế xuất, nhập khẩu</t>
  </si>
  <si>
    <t>4. Thuế thu nhập doanh nghiệp</t>
  </si>
  <si>
    <t>6. Thuế tài nguyên</t>
  </si>
  <si>
    <t>7. Thuế nhà đất và tiền thuê đất</t>
  </si>
  <si>
    <t>8. Thuế bảo vệ môi trường</t>
  </si>
  <si>
    <t>9. Các loại thuế khác</t>
  </si>
  <si>
    <t>10. Các khoản phí, lệ phí phải nộp khác</t>
  </si>
  <si>
    <t xml:space="preserve">V.17 - Thuyết minh chi phí phải trả  </t>
  </si>
  <si>
    <t>1. Trích trước tiền lương nghỉ phép</t>
  </si>
  <si>
    <t>2. Chi phí sửa chữa lớn TSCĐ</t>
  </si>
  <si>
    <t>3. Chi phí vận chuyển phải trả</t>
  </si>
  <si>
    <t>4. Chi phí khác phải trả</t>
  </si>
  <si>
    <t>V.18 - Thuyết minh phải trả, phải nộp ngắn hạn khác</t>
  </si>
  <si>
    <t>1. Tài sản thừa chờ giải quyết</t>
  </si>
  <si>
    <t>2. Kinh phí công đoàn</t>
  </si>
  <si>
    <t>3. Bảo hiểm xã hội, bảo hiểm thất nghiệp</t>
  </si>
  <si>
    <t>4. Bảo hiểm y tế</t>
  </si>
  <si>
    <t>5. Phải trả về cổ phần hoá</t>
  </si>
  <si>
    <t>6. Nhận ký quỹ, ký cược ngắn hạn</t>
  </si>
  <si>
    <t>7. Doanh thu chưa thực hiện</t>
  </si>
  <si>
    <t>8. Các khoản phải trả, phải nộp khác</t>
  </si>
  <si>
    <t>9. Phải trả tiền cổ tức cho cổ đông</t>
  </si>
  <si>
    <t>2. Nợ dài hạn</t>
  </si>
  <si>
    <t>V.22 - Thuyết minh vốn chủ sở hữu</t>
  </si>
  <si>
    <t>Vốn đầu tư
của chủ sở hữu</t>
  </si>
  <si>
    <t>Thặng dư
vốn cổ phần</t>
  </si>
  <si>
    <t>Vốn khác của chủ sở hữu</t>
  </si>
  <si>
    <t>Quỹ đầu tư phát triển</t>
  </si>
  <si>
    <t>Quỹ dự phòng tài chính</t>
  </si>
  <si>
    <t>Quỹ khác thuộc vốn chủ sở hữu</t>
  </si>
  <si>
    <t>Lợi nhuận sau thuế chưa PP</t>
  </si>
  <si>
    <t>- Lợi nhuận trong kỳ</t>
  </si>
  <si>
    <t>- Thưởng cổ phiếu từ Quỹ đầu tư phát triển</t>
  </si>
  <si>
    <t>- Trích lập quỹ khen thưởng, phúc lợi và
quỹ thưởng Ban Điều hành</t>
  </si>
  <si>
    <t>- Tăng/(Giảm) khác</t>
  </si>
  <si>
    <t>V.25. Thuyết minh chi tiết doanh thu tiêu thụ</t>
  </si>
  <si>
    <t>Tổng doanh thu:</t>
  </si>
  <si>
    <t>1. Doanh thu bán hàng</t>
  </si>
  <si>
    <t>2. Doanh thu cung cấp dịch vụ và HH khác</t>
  </si>
  <si>
    <t>V.28. Thuyết minh chi tiết giá vốn hàng bán</t>
  </si>
  <si>
    <t>Tổng Giá vốn:</t>
  </si>
  <si>
    <t>1. Giá vốn bán hàng</t>
  </si>
  <si>
    <t>2. Giá vốn cung cấp dịch vụ và HH khác</t>
  </si>
  <si>
    <t>29. Thuyết minh chi tiết doanh thu hoạt động tài chính</t>
  </si>
  <si>
    <t>Tổng doanh thu hoạt động tài chính</t>
  </si>
  <si>
    <t>1. Lãi tiền gửi, tiền cho vay</t>
  </si>
  <si>
    <t>2. Lãi đầu tư trái phiếu, kỳ phiếu, tín phiếu</t>
  </si>
  <si>
    <t>3. Cổ tức, lợi nhuận được chia</t>
  </si>
  <si>
    <t>4. Lãi chênh lệch tỷ giá đã thực hiện</t>
  </si>
  <si>
    <t>5. Lãi bán hàng trả chậm</t>
  </si>
  <si>
    <t>6. Lãi chênh lệch tỷ giá chưa thực hiện</t>
  </si>
  <si>
    <t>7. Doanh thu HĐTC khác</t>
  </si>
  <si>
    <t>30. Thuyết minh chi tiết chi phí hoạt động tài chính</t>
  </si>
  <si>
    <t>Tổng chi phí hoạt động tài chính</t>
  </si>
  <si>
    <t>1. Lãi tiền vay</t>
  </si>
  <si>
    <t>2. Chiết khấu thanh toán</t>
  </si>
  <si>
    <t>3. Lỗ bán ngoại tệ</t>
  </si>
  <si>
    <t>4. Lỗ chênh lệch tỷ giá</t>
  </si>
  <si>
    <t>5. Dự phòng giảm giá các khoản ĐT ngắn hạn</t>
  </si>
  <si>
    <t>6. Chi phí tài chính khác</t>
  </si>
  <si>
    <t>V33. Thuyết minh chi phí sản xuất kinh doanh theo yêu tố</t>
  </si>
  <si>
    <t>Tổng chi phí SXKD theo yếu tố</t>
  </si>
  <si>
    <t>1. Chi phí nguyên liệu, vật liệu</t>
  </si>
  <si>
    <t>2. Chi phí nhân công</t>
  </si>
  <si>
    <t>3. Chi phí khấu hao TSCĐ</t>
  </si>
  <si>
    <t>4. Chi phí dịch vụ mua ngoài</t>
  </si>
  <si>
    <t>5. Chi phí bằng tiền khác</t>
  </si>
  <si>
    <t xml:space="preserve"> Quý 2    năm tài chính 2014</t>
  </si>
  <si>
    <t>Quý 2  Năm tài chính 2014</t>
  </si>
  <si>
    <t xml:space="preserve">Lũy kế từ đầu năm đến </t>
  </si>
  <si>
    <t>Quý 2 Năm nay</t>
  </si>
  <si>
    <t>Quý 2 Năm trước</t>
  </si>
  <si>
    <t>Quý 2 Năm tài chính 2014</t>
  </si>
  <si>
    <t>1.1. Xăng dầu</t>
  </si>
  <si>
    <t>1.2. Dầu mỡ nhờn</t>
  </si>
  <si>
    <t>1.3. Hàng hóa khác</t>
  </si>
  <si>
    <t>5.1. Xăng dầu</t>
  </si>
  <si>
    <t>5.2. Dầu mỡ nhờn</t>
  </si>
  <si>
    <t>5.3. Hàng hóa khác</t>
  </si>
  <si>
    <t>Kho¶n môc</t>
  </si>
  <si>
    <t>M· 
chØ tiªu</t>
  </si>
  <si>
    <t>Nhµ cöa</t>
  </si>
  <si>
    <t>M¸y mãc 
thiÕt bÞ</t>
  </si>
  <si>
    <t>Ph­¬ng tiÖn 
vËn t¶i truyÒn dÉn</t>
  </si>
  <si>
    <t>ThiÕt bÞ dông
cô qu¶n lý</t>
  </si>
  <si>
    <t>TSC§ kh¸c</t>
  </si>
  <si>
    <t>Tæng céng</t>
  </si>
  <si>
    <t>Nguyªn gi¸ TSC§ h÷u h×nh</t>
  </si>
  <si>
    <t>Sè d­ ®Çu n¨m</t>
  </si>
  <si>
    <t>Sè t¨ng trong kú</t>
  </si>
  <si>
    <t>- Mua s¾m míi</t>
  </si>
  <si>
    <t>- §Çu t­ XDCB hoµn thµnh</t>
  </si>
  <si>
    <t>- §§NB Cty</t>
  </si>
  <si>
    <t>- T¨ng kh¸c</t>
  </si>
  <si>
    <t>Sè gi¶m trong kú</t>
  </si>
  <si>
    <t>- ChuyÓn sang B§S ®Çu t­</t>
  </si>
  <si>
    <t>- Thanh lý, nh­îng b¸n</t>
  </si>
  <si>
    <t>- Gi¶m kh¸c</t>
  </si>
  <si>
    <t>Sè d­ cuèi kú</t>
  </si>
  <si>
    <t>Gi¸ trÞ hao mßn luü kÕ</t>
  </si>
  <si>
    <t>- KhÊu hao trong kú</t>
  </si>
  <si>
    <t>Gi¸ trÞ cßn l¹i cña TSC§ h÷u h×nh</t>
  </si>
  <si>
    <t>- T¹i ngµy ®Çu n¨m</t>
  </si>
  <si>
    <t>- T¹i ngµy cuèi  n¨m</t>
  </si>
  <si>
    <t>Số dư cuối kỳ</t>
  </si>
  <si>
    <t>- Tại ngày cuối kỳ</t>
  </si>
  <si>
    <t>CP san lấp ao khu B</t>
  </si>
  <si>
    <t>CP lËp hå s¬ TK Nhµ lµm viÖc tÇng 3</t>
  </si>
  <si>
    <t>5, Thuế thu nhập cá nhân</t>
  </si>
  <si>
    <t>V.19a - Thuyết minh phải trả dài hạn khác</t>
  </si>
  <si>
    <t>1. Nhận ký cược ký quỹ dài hạn</t>
  </si>
  <si>
    <t>Tại ngày 01/01/2014</t>
  </si>
  <si>
    <t>Tại ngày 30/6/2014</t>
  </si>
  <si>
    <t>- Trích lập các quỹ từ lợi nhuận 2013</t>
  </si>
  <si>
    <t>- Trả cổ tức 08% năm 2013 bằng tiền</t>
  </si>
  <si>
    <t>1.1.Doanh thu vận tải</t>
  </si>
  <si>
    <t>1.2. Doanh thu bán xăng dầu</t>
  </si>
  <si>
    <t>1.3. Doanh thu hóa dầu</t>
  </si>
  <si>
    <t>1.1.Giá vốn vận tải</t>
  </si>
  <si>
    <t>1.2. Giá vốn xăng dầu</t>
  </si>
  <si>
    <t>1.3. Giá vốn Hóa dầu</t>
  </si>
  <si>
    <t>Cuối Quý 2/2014</t>
  </si>
  <si>
    <t>Cuối Quý 2/2013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</si>
</sst>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\ #,##0.00_);\(\ #,##0.00\);_(* &quot;-&quot;_)"/>
    <numFmt numFmtId="176" formatCode="_(* #,##0.000_);_(* \(#,##0.000\);_(* &quot;-&quot;_);_(@_)"/>
    <numFmt numFmtId="177" formatCode="_(* #,##0.00_);_(* \(#,##0.00\);_(* &quot;-&quot;_);_(@_)"/>
  </numFmts>
  <fonts count="6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2"/>
    </font>
    <font>
      <b/>
      <sz val="12"/>
      <color indexed="48"/>
      <name val="Times New Roman"/>
      <family val="1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MS Sans Serif"/>
      <family val="2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2"/>
      <color indexed="12"/>
      <name val="Times New Roman"/>
      <family val="1"/>
    </font>
    <font>
      <sz val="13"/>
      <color indexed="10"/>
      <name val="Times New Roman"/>
      <family val="2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sz val="12"/>
      <name val=".VnTime"/>
      <family val="2"/>
    </font>
    <font>
      <sz val="8"/>
      <name val=".VnTime"/>
      <family val="2"/>
    </font>
    <font>
      <b/>
      <sz val="9"/>
      <name val=".VnTime"/>
      <family val="2"/>
    </font>
    <font>
      <sz val="9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3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9"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37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41" fontId="8" fillId="0" borderId="14" xfId="0" applyNumberFormat="1" applyFont="1" applyBorder="1" applyAlignment="1" applyProtection="1">
      <alignment horizontal="right" vertical="center"/>
      <protection locked="0"/>
    </xf>
    <xf numFmtId="173" fontId="2" fillId="0" borderId="0" xfId="45" applyNumberFormat="1" applyFont="1" applyAlignment="1">
      <alignment horizontal="right" wrapText="1"/>
    </xf>
    <xf numFmtId="173" fontId="7" fillId="0" borderId="11" xfId="42" applyNumberFormat="1" applyFont="1" applyBorder="1" applyAlignment="1" applyProtection="1">
      <alignment vertical="center"/>
      <protection locked="0"/>
    </xf>
    <xf numFmtId="41" fontId="0" fillId="0" borderId="0" xfId="0" applyNumberFormat="1" applyAlignment="1">
      <alignment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41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41" fontId="8" fillId="0" borderId="13" xfId="0" applyNumberFormat="1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41" fontId="8" fillId="0" borderId="16" xfId="0" applyNumberFormat="1" applyFont="1" applyBorder="1" applyAlignment="1" applyProtection="1">
      <alignment horizontal="right" vertical="center"/>
      <protection locked="0"/>
    </xf>
    <xf numFmtId="41" fontId="8" fillId="0" borderId="17" xfId="0" applyNumberFormat="1" applyFont="1" applyFill="1" applyBorder="1" applyAlignment="1" applyProtection="1">
      <alignment horizontal="right" vertical="center"/>
      <protection locked="0"/>
    </xf>
    <xf numFmtId="173" fontId="4" fillId="0" borderId="12" xfId="42" applyNumberFormat="1" applyFont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41" fontId="4" fillId="33" borderId="15" xfId="0" applyNumberFormat="1" applyFont="1" applyFill="1" applyBorder="1" applyAlignment="1" applyProtection="1">
      <alignment horizontal="righ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41" fontId="8" fillId="33" borderId="16" xfId="0" applyNumberFormat="1" applyFont="1" applyFill="1" applyBorder="1" applyAlignment="1" applyProtection="1">
      <alignment horizontal="right" vertical="center"/>
      <protection locked="0"/>
    </xf>
    <xf numFmtId="0" fontId="8" fillId="33" borderId="18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41" fontId="4" fillId="33" borderId="13" xfId="0" applyNumberFormat="1" applyFont="1" applyFill="1" applyBorder="1" applyAlignment="1" applyProtection="1">
      <alignment horizontal="right" vertical="center"/>
      <protection locked="0"/>
    </xf>
    <xf numFmtId="41" fontId="8" fillId="33" borderId="18" xfId="0" applyNumberFormat="1" applyFont="1" applyFill="1" applyBorder="1" applyAlignment="1" applyProtection="1">
      <alignment horizontal="right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173" fontId="4" fillId="33" borderId="12" xfId="42" applyNumberFormat="1" applyFont="1" applyFill="1" applyBorder="1" applyAlignment="1" applyProtection="1">
      <alignment vertical="center"/>
      <protection locked="0"/>
    </xf>
    <xf numFmtId="175" fontId="0" fillId="0" borderId="0" xfId="65" applyNumberFormat="1" applyFont="1" applyAlignment="1">
      <alignment horizontal="right"/>
      <protection/>
    </xf>
    <xf numFmtId="0" fontId="5" fillId="0" borderId="18" xfId="0" applyFont="1" applyBorder="1" applyAlignment="1" applyProtection="1">
      <alignment vertical="center"/>
      <protection locked="0"/>
    </xf>
    <xf numFmtId="173" fontId="7" fillId="0" borderId="12" xfId="42" applyNumberFormat="1" applyFont="1" applyBorder="1" applyAlignment="1" applyProtection="1">
      <alignment vertical="center"/>
      <protection locked="0"/>
    </xf>
    <xf numFmtId="176" fontId="0" fillId="0" borderId="0" xfId="0" applyNumberFormat="1" applyAlignment="1">
      <alignment/>
    </xf>
    <xf numFmtId="0" fontId="11" fillId="0" borderId="0" xfId="59" applyFont="1">
      <alignment/>
      <protection/>
    </xf>
    <xf numFmtId="0" fontId="12" fillId="0" borderId="0" xfId="59" applyFont="1">
      <alignment/>
      <protection/>
    </xf>
    <xf numFmtId="0" fontId="13" fillId="0" borderId="0" xfId="59" applyFont="1">
      <alignment/>
      <protection/>
    </xf>
    <xf numFmtId="41" fontId="13" fillId="0" borderId="0" xfId="59" applyNumberFormat="1" applyFont="1">
      <alignment/>
      <protection/>
    </xf>
    <xf numFmtId="0" fontId="13" fillId="0" borderId="0" xfId="59" applyFont="1" applyAlignment="1">
      <alignment horizontal="center"/>
      <protection/>
    </xf>
    <xf numFmtId="0" fontId="12" fillId="0" borderId="0" xfId="58" applyFont="1">
      <alignment/>
      <protection/>
    </xf>
    <xf numFmtId="0" fontId="13" fillId="0" borderId="0" xfId="58" applyFont="1">
      <alignment/>
      <protection/>
    </xf>
    <xf numFmtId="0" fontId="7" fillId="0" borderId="0" xfId="60" applyFont="1" applyAlignment="1" applyProtection="1">
      <alignment vertical="center"/>
      <protection locked="0"/>
    </xf>
    <xf numFmtId="0" fontId="13" fillId="0" borderId="0" xfId="58" applyFont="1" applyAlignment="1">
      <alignment horizontal="center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5" fillId="0" borderId="13" xfId="58" applyFont="1" applyBorder="1">
      <alignment/>
      <protection/>
    </xf>
    <xf numFmtId="3" fontId="16" fillId="0" borderId="15" xfId="58" applyNumberFormat="1" applyFont="1" applyBorder="1">
      <alignment/>
      <protection/>
    </xf>
    <xf numFmtId="0" fontId="14" fillId="0" borderId="0" xfId="58" applyFont="1">
      <alignment/>
      <protection/>
    </xf>
    <xf numFmtId="0" fontId="12" fillId="0" borderId="16" xfId="58" applyFont="1" applyBorder="1">
      <alignment/>
      <protection/>
    </xf>
    <xf numFmtId="43" fontId="16" fillId="0" borderId="16" xfId="44" applyFont="1" applyFill="1" applyBorder="1" applyAlignment="1">
      <alignment/>
    </xf>
    <xf numFmtId="173" fontId="16" fillId="0" borderId="16" xfId="44" applyNumberFormat="1" applyFont="1" applyFill="1" applyBorder="1" applyAlignment="1">
      <alignment/>
    </xf>
    <xf numFmtId="0" fontId="13" fillId="0" borderId="16" xfId="58" applyFont="1" applyBorder="1" quotePrefix="1">
      <alignment/>
      <protection/>
    </xf>
    <xf numFmtId="173" fontId="18" fillId="0" borderId="16" xfId="44" applyNumberFormat="1" applyFont="1" applyFill="1" applyBorder="1" applyAlignment="1">
      <alignment/>
    </xf>
    <xf numFmtId="0" fontId="11" fillId="0" borderId="0" xfId="58" applyFont="1">
      <alignment/>
      <protection/>
    </xf>
    <xf numFmtId="0" fontId="15" fillId="0" borderId="16" xfId="58" applyFont="1" applyBorder="1">
      <alignment/>
      <protection/>
    </xf>
    <xf numFmtId="0" fontId="13" fillId="0" borderId="18" xfId="58" applyFont="1" applyBorder="1" quotePrefix="1">
      <alignment/>
      <protection/>
    </xf>
    <xf numFmtId="173" fontId="18" fillId="0" borderId="18" xfId="44" applyNumberFormat="1" applyFont="1" applyFill="1" applyBorder="1" applyAlignment="1">
      <alignment/>
    </xf>
    <xf numFmtId="0" fontId="8" fillId="0" borderId="0" xfId="58" applyFont="1" applyAlignment="1">
      <alignment wrapText="1"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vertical="top"/>
      <protection/>
    </xf>
    <xf numFmtId="0" fontId="0" fillId="0" borderId="0" xfId="0" applyAlignment="1">
      <alignment vertical="top"/>
    </xf>
    <xf numFmtId="37" fontId="4" fillId="0" borderId="11" xfId="63" applyNumberFormat="1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/>
      <protection/>
    </xf>
    <xf numFmtId="37" fontId="4" fillId="0" borderId="11" xfId="46" applyNumberFormat="1" applyFont="1" applyBorder="1" applyAlignment="1">
      <alignment horizontal="center" vertical="center"/>
    </xf>
    <xf numFmtId="37" fontId="5" fillId="0" borderId="15" xfId="63" applyNumberFormat="1" applyFont="1" applyFill="1" applyBorder="1" applyAlignment="1">
      <alignment wrapText="1"/>
      <protection/>
    </xf>
    <xf numFmtId="41" fontId="5" fillId="0" borderId="15" xfId="46" applyNumberFormat="1" applyFont="1" applyFill="1" applyBorder="1" applyAlignment="1">
      <alignment/>
    </xf>
    <xf numFmtId="0" fontId="21" fillId="0" borderId="0" xfId="64" applyFont="1" applyFill="1">
      <alignment/>
      <protection/>
    </xf>
    <xf numFmtId="41" fontId="5" fillId="0" borderId="16" xfId="46" applyNumberFormat="1" applyFont="1" applyFill="1" applyBorder="1" applyAlignment="1">
      <alignment/>
    </xf>
    <xf numFmtId="0" fontId="8" fillId="0" borderId="0" xfId="64" applyFont="1" applyFill="1">
      <alignment/>
      <protection/>
    </xf>
    <xf numFmtId="0" fontId="5" fillId="0" borderId="0" xfId="0" applyFont="1" applyAlignment="1">
      <alignment vertical="center"/>
    </xf>
    <xf numFmtId="0" fontId="8" fillId="0" borderId="18" xfId="63" applyFont="1" applyFill="1" applyBorder="1" applyAlignment="1">
      <alignment wrapText="1"/>
      <protection/>
    </xf>
    <xf numFmtId="41" fontId="5" fillId="0" borderId="18" xfId="46" applyNumberFormat="1" applyFont="1" applyFill="1" applyBorder="1" applyAlignment="1">
      <alignment/>
    </xf>
    <xf numFmtId="41" fontId="4" fillId="0" borderId="11" xfId="58" applyNumberFormat="1" applyFont="1" applyBorder="1" applyAlignment="1">
      <alignment horizontal="center" vertical="center"/>
      <protection/>
    </xf>
    <xf numFmtId="173" fontId="9" fillId="0" borderId="0" xfId="44" applyNumberFormat="1" applyFont="1" applyAlignment="1">
      <alignment/>
    </xf>
    <xf numFmtId="173" fontId="22" fillId="0" borderId="0" xfId="44" applyNumberFormat="1" applyFont="1" applyAlignment="1">
      <alignment/>
    </xf>
    <xf numFmtId="173" fontId="0" fillId="0" borderId="0" xfId="0" applyNumberFormat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173" fontId="7" fillId="0" borderId="12" xfId="44" applyNumberFormat="1" applyFont="1" applyBorder="1" applyAlignment="1" applyProtection="1">
      <alignment vertical="center"/>
      <protection locked="0"/>
    </xf>
    <xf numFmtId="0" fontId="8" fillId="0" borderId="15" xfId="0" applyNumberFormat="1" applyFont="1" applyBorder="1" applyAlignment="1" applyProtection="1">
      <alignment vertical="center"/>
      <protection locked="0"/>
    </xf>
    <xf numFmtId="0" fontId="8" fillId="0" borderId="16" xfId="0" applyNumberFormat="1" applyFont="1" applyBorder="1" applyAlignment="1" applyProtection="1">
      <alignment vertical="center"/>
      <protection locked="0"/>
    </xf>
    <xf numFmtId="0" fontId="8" fillId="0" borderId="18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37" fontId="4" fillId="0" borderId="12" xfId="0" applyNumberFormat="1" applyFont="1" applyBorder="1" applyAlignment="1" applyProtection="1">
      <alignment vertical="center"/>
      <protection locked="0"/>
    </xf>
    <xf numFmtId="43" fontId="0" fillId="0" borderId="0" xfId="0" applyNumberFormat="1" applyAlignment="1">
      <alignment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41" fontId="0" fillId="0" borderId="16" xfId="0" applyNumberFormat="1" applyBorder="1" applyAlignment="1">
      <alignment/>
    </xf>
    <xf numFmtId="0" fontId="8" fillId="0" borderId="18" xfId="0" applyFont="1" applyBorder="1" applyAlignment="1" applyProtection="1">
      <alignment vertical="center"/>
      <protection locked="0"/>
    </xf>
    <xf numFmtId="0" fontId="20" fillId="0" borderId="0" xfId="60" applyFont="1" applyProtection="1">
      <alignment/>
      <protection locked="0"/>
    </xf>
    <xf numFmtId="41" fontId="8" fillId="0" borderId="19" xfId="0" applyNumberFormat="1" applyFont="1" applyBorder="1" applyAlignment="1" applyProtection="1">
      <alignment horizontal="right" vertical="center"/>
      <protection locked="0"/>
    </xf>
    <xf numFmtId="173" fontId="4" fillId="0" borderId="12" xfId="44" applyNumberFormat="1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173" fontId="5" fillId="0" borderId="15" xfId="44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173" fontId="5" fillId="0" borderId="16" xfId="44" applyNumberFormat="1" applyFont="1" applyBorder="1" applyAlignment="1" applyProtection="1">
      <alignment horizontal="right" vertical="center"/>
      <protection locked="0"/>
    </xf>
    <xf numFmtId="173" fontId="64" fillId="0" borderId="0" xfId="44" applyNumberFormat="1" applyFont="1" applyAlignment="1">
      <alignment/>
    </xf>
    <xf numFmtId="0" fontId="12" fillId="0" borderId="0" xfId="62" applyFont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7" fillId="0" borderId="11" xfId="62" applyFont="1" applyBorder="1" applyAlignment="1">
      <alignment horizontal="center" vertical="center"/>
      <protection/>
    </xf>
    <xf numFmtId="0" fontId="17" fillId="0" borderId="11" xfId="62" applyFont="1" applyBorder="1" applyAlignment="1">
      <alignment horizontal="center" vertical="center" wrapText="1"/>
      <protection/>
    </xf>
    <xf numFmtId="0" fontId="19" fillId="0" borderId="0" xfId="62" applyFont="1" applyAlignment="1">
      <alignment vertical="center"/>
      <protection/>
    </xf>
    <xf numFmtId="0" fontId="17" fillId="0" borderId="16" xfId="62" applyFont="1" applyBorder="1" applyAlignment="1">
      <alignment vertical="center"/>
      <protection/>
    </xf>
    <xf numFmtId="37" fontId="16" fillId="0" borderId="16" xfId="62" applyNumberFormat="1" applyFont="1" applyBorder="1" applyAlignment="1">
      <alignment vertical="center"/>
      <protection/>
    </xf>
    <xf numFmtId="41" fontId="17" fillId="0" borderId="0" xfId="62" applyNumberFormat="1" applyFont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19" fillId="0" borderId="16" xfId="62" applyFont="1" applyBorder="1" applyAlignment="1" quotePrefix="1">
      <alignment horizontal="left" vertical="center" indent="1"/>
      <protection/>
    </xf>
    <xf numFmtId="37" fontId="18" fillId="0" borderId="16" xfId="62" applyNumberFormat="1" applyFont="1" applyBorder="1" applyAlignment="1">
      <alignment horizontal="right" vertical="center"/>
      <protection/>
    </xf>
    <xf numFmtId="41" fontId="18" fillId="0" borderId="16" xfId="62" applyNumberFormat="1" applyFont="1" applyBorder="1" applyAlignment="1">
      <alignment horizontal="right" vertical="center"/>
      <protection/>
    </xf>
    <xf numFmtId="41" fontId="19" fillId="0" borderId="0" xfId="62" applyNumberFormat="1" applyFont="1" applyAlignment="1">
      <alignment vertical="center"/>
      <protection/>
    </xf>
    <xf numFmtId="43" fontId="19" fillId="0" borderId="0" xfId="62" applyNumberFormat="1" applyFont="1" applyAlignment="1">
      <alignment vertical="center"/>
      <protection/>
    </xf>
    <xf numFmtId="0" fontId="19" fillId="0" borderId="16" xfId="62" applyFont="1" applyBorder="1" applyAlignment="1" quotePrefix="1">
      <alignment horizontal="left" vertical="center" wrapText="1" indent="1"/>
      <protection/>
    </xf>
    <xf numFmtId="41" fontId="18" fillId="0" borderId="20" xfId="62" applyNumberFormat="1" applyFont="1" applyBorder="1" applyAlignment="1">
      <alignment horizontal="right" vertical="center"/>
      <protection/>
    </xf>
    <xf numFmtId="0" fontId="17" fillId="0" borderId="11" xfId="62" applyFont="1" applyBorder="1" applyAlignment="1">
      <alignment vertical="center"/>
      <protection/>
    </xf>
    <xf numFmtId="41" fontId="16" fillId="0" borderId="11" xfId="62" applyNumberFormat="1" applyFont="1" applyBorder="1" applyAlignment="1">
      <alignment horizontal="right" vertical="center"/>
      <protection/>
    </xf>
    <xf numFmtId="0" fontId="17" fillId="0" borderId="18" xfId="62" applyFont="1" applyBorder="1" applyAlignment="1">
      <alignment vertical="center"/>
      <protection/>
    </xf>
    <xf numFmtId="37" fontId="16" fillId="0" borderId="18" xfId="62" applyNumberFormat="1" applyFont="1" applyBorder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5" fillId="0" borderId="0" xfId="61" applyFont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vertical="center"/>
      <protection/>
    </xf>
    <xf numFmtId="173" fontId="7" fillId="0" borderId="11" xfId="44" applyNumberFormat="1" applyFont="1" applyBorder="1" applyAlignment="1">
      <alignment vertical="center"/>
    </xf>
    <xf numFmtId="0" fontId="24" fillId="0" borderId="15" xfId="61" applyFont="1" applyBorder="1" applyAlignment="1">
      <alignment vertical="center"/>
      <protection/>
    </xf>
    <xf numFmtId="41" fontId="24" fillId="0" borderId="15" xfId="61" applyNumberFormat="1" applyFont="1" applyBorder="1" applyAlignment="1">
      <alignment horizontal="right" vertical="center"/>
      <protection/>
    </xf>
    <xf numFmtId="0" fontId="5" fillId="0" borderId="16" xfId="61" applyFont="1" applyBorder="1" applyAlignment="1">
      <alignment vertical="center"/>
      <protection/>
    </xf>
    <xf numFmtId="41" fontId="5" fillId="0" borderId="16" xfId="61" applyNumberFormat="1" applyFont="1" applyBorder="1" applyAlignment="1">
      <alignment horizontal="right" vertical="center"/>
      <protection/>
    </xf>
    <xf numFmtId="0" fontId="24" fillId="0" borderId="18" xfId="61" applyFont="1" applyBorder="1" applyAlignment="1">
      <alignment horizontal="left" vertical="center"/>
      <protection/>
    </xf>
    <xf numFmtId="41" fontId="24" fillId="0" borderId="18" xfId="61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1" fontId="5" fillId="0" borderId="21" xfId="61" applyNumberFormat="1" applyFont="1" applyBorder="1" applyAlignment="1">
      <alignment horizontal="right" vertical="center"/>
      <protection/>
    </xf>
    <xf numFmtId="0" fontId="5" fillId="0" borderId="18" xfId="0" applyFont="1" applyBorder="1" applyAlignment="1">
      <alignment horizontal="left" vertical="center"/>
    </xf>
    <xf numFmtId="41" fontId="5" fillId="0" borderId="18" xfId="61" applyNumberFormat="1" applyFont="1" applyBorder="1" applyAlignment="1">
      <alignment horizontal="right" vertical="center"/>
      <protection/>
    </xf>
    <xf numFmtId="0" fontId="7" fillId="0" borderId="22" xfId="0" applyFont="1" applyBorder="1" applyAlignment="1">
      <alignment vertical="center"/>
    </xf>
    <xf numFmtId="173" fontId="7" fillId="0" borderId="23" xfId="44" applyNumberFormat="1" applyFont="1" applyBorder="1" applyAlignment="1">
      <alignment vertical="center"/>
    </xf>
    <xf numFmtId="41" fontId="18" fillId="0" borderId="18" xfId="0" applyNumberFormat="1" applyFont="1" applyBorder="1" applyAlignment="1" applyProtection="1">
      <alignment/>
      <protection locked="0"/>
    </xf>
    <xf numFmtId="177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 indent="1"/>
    </xf>
    <xf numFmtId="0" fontId="7" fillId="0" borderId="15" xfId="0" applyFont="1" applyBorder="1" applyAlignment="1">
      <alignment vertical="center"/>
    </xf>
    <xf numFmtId="173" fontId="7" fillId="0" borderId="15" xfId="44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3" fontId="1" fillId="0" borderId="0" xfId="45" applyFont="1" applyFill="1" applyAlignment="1">
      <alignment/>
    </xf>
    <xf numFmtId="173" fontId="1" fillId="0" borderId="0" xfId="45" applyNumberFormat="1" applyFont="1" applyFill="1" applyAlignment="1">
      <alignment/>
    </xf>
    <xf numFmtId="43" fontId="1" fillId="0" borderId="10" xfId="45" applyFont="1" applyFill="1" applyBorder="1" applyAlignment="1">
      <alignment/>
    </xf>
    <xf numFmtId="173" fontId="1" fillId="0" borderId="10" xfId="45" applyNumberFormat="1" applyFont="1" applyFill="1" applyBorder="1" applyAlignment="1">
      <alignment/>
    </xf>
    <xf numFmtId="173" fontId="2" fillId="0" borderId="10" xfId="45" applyNumberFormat="1" applyFont="1" applyFill="1" applyBorder="1" applyAlignment="1">
      <alignment/>
    </xf>
    <xf numFmtId="0" fontId="25" fillId="0" borderId="11" xfId="63" applyFont="1" applyBorder="1" applyAlignment="1">
      <alignment horizontal="center" vertical="center"/>
      <protection/>
    </xf>
    <xf numFmtId="0" fontId="25" fillId="0" borderId="11" xfId="63" applyFont="1" applyBorder="1" applyAlignment="1">
      <alignment horizontal="center" vertical="center" wrapText="1"/>
      <protection/>
    </xf>
    <xf numFmtId="0" fontId="26" fillId="0" borderId="11" xfId="63" applyFont="1" applyBorder="1" applyAlignment="1">
      <alignment horizontal="center"/>
      <protection/>
    </xf>
    <xf numFmtId="0" fontId="27" fillId="0" borderId="15" xfId="63" applyFont="1" applyBorder="1">
      <alignment/>
      <protection/>
    </xf>
    <xf numFmtId="0" fontId="27" fillId="0" borderId="15" xfId="63" applyFont="1" applyBorder="1" applyAlignment="1">
      <alignment horizontal="center"/>
      <protection/>
    </xf>
    <xf numFmtId="3" fontId="27" fillId="0" borderId="15" xfId="63" applyNumberFormat="1" applyFont="1" applyBorder="1">
      <alignment/>
      <protection/>
    </xf>
    <xf numFmtId="0" fontId="27" fillId="0" borderId="16" xfId="63" applyFont="1" applyBorder="1">
      <alignment/>
      <protection/>
    </xf>
    <xf numFmtId="0" fontId="27" fillId="0" borderId="16" xfId="63" applyFont="1" applyBorder="1" applyAlignment="1">
      <alignment horizontal="center"/>
      <protection/>
    </xf>
    <xf numFmtId="3" fontId="27" fillId="0" borderId="13" xfId="63" applyNumberFormat="1" applyFont="1" applyBorder="1">
      <alignment/>
      <protection/>
    </xf>
    <xf numFmtId="3" fontId="27" fillId="0" borderId="16" xfId="63" applyNumberFormat="1" applyFont="1" applyBorder="1">
      <alignment/>
      <protection/>
    </xf>
    <xf numFmtId="49" fontId="28" fillId="0" borderId="16" xfId="63" applyNumberFormat="1" applyFont="1" applyBorder="1">
      <alignment/>
      <protection/>
    </xf>
    <xf numFmtId="0" fontId="28" fillId="0" borderId="16" xfId="63" applyFont="1" applyBorder="1" applyAlignment="1">
      <alignment horizontal="center"/>
      <protection/>
    </xf>
    <xf numFmtId="3" fontId="28" fillId="0" borderId="16" xfId="63" applyNumberFormat="1" applyFont="1" applyBorder="1">
      <alignment/>
      <protection/>
    </xf>
    <xf numFmtId="49" fontId="27" fillId="0" borderId="16" xfId="63" applyNumberFormat="1" applyFont="1" applyBorder="1">
      <alignment/>
      <protection/>
    </xf>
    <xf numFmtId="49" fontId="27" fillId="0" borderId="21" xfId="63" applyNumberFormat="1" applyFont="1" applyBorder="1">
      <alignment/>
      <protection/>
    </xf>
    <xf numFmtId="0" fontId="27" fillId="0" borderId="21" xfId="63" applyFont="1" applyBorder="1" applyAlignment="1">
      <alignment horizontal="center"/>
      <protection/>
    </xf>
    <xf numFmtId="3" fontId="27" fillId="0" borderId="21" xfId="63" applyNumberFormat="1" applyFont="1" applyBorder="1">
      <alignment/>
      <protection/>
    </xf>
    <xf numFmtId="0" fontId="28" fillId="0" borderId="21" xfId="63" applyFont="1" applyBorder="1" applyAlignment="1">
      <alignment horizontal="center"/>
      <protection/>
    </xf>
    <xf numFmtId="3" fontId="28" fillId="0" borderId="21" xfId="63" applyNumberFormat="1" applyFont="1" applyBorder="1">
      <alignment/>
      <protection/>
    </xf>
    <xf numFmtId="49" fontId="28" fillId="0" borderId="21" xfId="63" applyNumberFormat="1" applyFont="1" applyBorder="1">
      <alignment/>
      <protection/>
    </xf>
    <xf numFmtId="49" fontId="28" fillId="0" borderId="18" xfId="63" applyNumberFormat="1" applyFont="1" applyBorder="1">
      <alignment/>
      <protection/>
    </xf>
    <xf numFmtId="0" fontId="28" fillId="0" borderId="18" xfId="63" applyFont="1" applyBorder="1" applyAlignment="1">
      <alignment horizontal="center"/>
      <protection/>
    </xf>
    <xf numFmtId="3" fontId="28" fillId="0" borderId="18" xfId="63" applyNumberFormat="1" applyFont="1" applyBorder="1">
      <alignment/>
      <protection/>
    </xf>
    <xf numFmtId="3" fontId="27" fillId="0" borderId="18" xfId="63" applyNumberFormat="1" applyFont="1" applyBorder="1">
      <alignment/>
      <protection/>
    </xf>
    <xf numFmtId="173" fontId="16" fillId="0" borderId="16" xfId="42" applyNumberFormat="1" applyFont="1" applyFill="1" applyBorder="1" applyAlignment="1">
      <alignment/>
    </xf>
    <xf numFmtId="173" fontId="1" fillId="0" borderId="24" xfId="45" applyNumberFormat="1" applyFont="1" applyFill="1" applyBorder="1" applyAlignment="1">
      <alignment horizontal="center" vertical="center"/>
    </xf>
    <xf numFmtId="173" fontId="1" fillId="0" borderId="25" xfId="4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3" fontId="1" fillId="0" borderId="24" xfId="45" applyFont="1" applyFill="1" applyBorder="1" applyAlignment="1">
      <alignment horizontal="center" vertical="center"/>
    </xf>
    <xf numFmtId="43" fontId="1" fillId="0" borderId="25" xfId="45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26" xfId="0" applyFont="1" applyBorder="1" applyAlignment="1" applyProtection="1">
      <alignment horizontal="right" vertical="top" inden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right" vertical="center" indent="1"/>
      <protection locked="0"/>
    </xf>
    <xf numFmtId="37" fontId="4" fillId="0" borderId="0" xfId="63" applyNumberFormat="1" applyFont="1" applyAlignment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3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left" vertical="center"/>
      <protection/>
    </xf>
    <xf numFmtId="0" fontId="23" fillId="0" borderId="26" xfId="62" applyFont="1" applyBorder="1" applyAlignment="1">
      <alignment horizontal="right" vertical="center"/>
      <protection/>
    </xf>
    <xf numFmtId="0" fontId="4" fillId="0" borderId="0" xfId="61" applyFont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46" fillId="0" borderId="16" xfId="0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omma 5" xfId="45"/>
    <cellStyle name="Comma_Sheet1 2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CTC theo CD ke toan TCty_HN_06T2010" xfId="59"/>
    <cellStyle name="Normal_Mẫu báo cáo quyết toán gửi các đơn vị" xfId="60"/>
    <cellStyle name="Normal_Mẫu báo cáo quyết toán gửi các đơn vị (đúng)" xfId="61"/>
    <cellStyle name="Normal_ND" xfId="62"/>
    <cellStyle name="Normal_Sheet1" xfId="63"/>
    <cellStyle name="Normal_V11_XDCB_ 2010" xfId="64"/>
    <cellStyle name="Normal_Worksheet in TB LS Blank Leadsheet Excel Template - Used by Trial Balance to Create Leadsheets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790575</xdr:colOff>
      <xdr:row>3</xdr:row>
      <xdr:rowOff>95250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771525</xdr:colOff>
      <xdr:row>3</xdr:row>
      <xdr:rowOff>104775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771525</xdr:colOff>
      <xdr:row>3</xdr:row>
      <xdr:rowOff>104775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771525</xdr:colOff>
      <xdr:row>3</xdr:row>
      <xdr:rowOff>104775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771525</xdr:colOff>
      <xdr:row>3</xdr:row>
      <xdr:rowOff>104775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771525</xdr:colOff>
      <xdr:row>3</xdr:row>
      <xdr:rowOff>57150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771525</xdr:colOff>
      <xdr:row>3</xdr:row>
      <xdr:rowOff>104775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771525</xdr:colOff>
      <xdr:row>3</xdr:row>
      <xdr:rowOff>104775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771525</xdr:colOff>
      <xdr:row>3</xdr:row>
      <xdr:rowOff>104775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771525</xdr:colOff>
      <xdr:row>3</xdr:row>
      <xdr:rowOff>104775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885825</xdr:colOff>
      <xdr:row>3</xdr:row>
      <xdr:rowOff>152400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781050</xdr:colOff>
      <xdr:row>3</xdr:row>
      <xdr:rowOff>85725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819150</xdr:colOff>
      <xdr:row>3</xdr:row>
      <xdr:rowOff>142875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819150</xdr:colOff>
      <xdr:row>3</xdr:row>
      <xdr:rowOff>152400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819150</xdr:colOff>
      <xdr:row>3</xdr:row>
      <xdr:rowOff>142875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781050</xdr:colOff>
      <xdr:row>3</xdr:row>
      <xdr:rowOff>200025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71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771525</xdr:colOff>
      <xdr:row>2</xdr:row>
      <xdr:rowOff>323850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771525</xdr:colOff>
      <xdr:row>3</xdr:row>
      <xdr:rowOff>104775</xdr:rowOff>
    </xdr:to>
    <xdr:pic>
      <xdr:nvPicPr>
        <xdr:cNvPr id="1" name="Picture 3" descr="logo 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ui\TSCD\TSC&#167;\Bieu%20QT%20-%20Tang%20giam%20TSCD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yQ1"/>
      <sheetName val="VPQ1"/>
      <sheetName val="Cty Q2"/>
      <sheetName val="VPQ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">
      <selection activeCell="C17" sqref="C17"/>
    </sheetView>
  </sheetViews>
  <sheetFormatPr defaultColWidth="9.140625" defaultRowHeight="12"/>
  <cols>
    <col min="1" max="1" width="50.00390625" style="2" customWidth="1"/>
    <col min="2" max="2" width="10.00390625" style="2" customWidth="1"/>
    <col min="3" max="3" width="9.140625" style="2" customWidth="1"/>
    <col min="4" max="4" width="20.00390625" style="161" customWidth="1"/>
    <col min="5" max="5" width="20.00390625" style="162" customWidth="1"/>
    <col min="6" max="6" width="18.140625" style="2" bestFit="1" customWidth="1"/>
    <col min="7" max="16384" width="9.140625" style="2" customWidth="1"/>
  </cols>
  <sheetData>
    <row r="1" spans="1:3" ht="12">
      <c r="A1" s="193" t="s">
        <v>208</v>
      </c>
      <c r="B1" s="194"/>
      <c r="C1" s="2" t="s">
        <v>0</v>
      </c>
    </row>
    <row r="2" spans="1:3" ht="12">
      <c r="A2" s="194" t="s">
        <v>209</v>
      </c>
      <c r="B2" s="194"/>
      <c r="C2" s="2" t="s">
        <v>446</v>
      </c>
    </row>
    <row r="3" spans="1:2" ht="12">
      <c r="A3" s="194" t="s">
        <v>210</v>
      </c>
      <c r="B3" s="194"/>
    </row>
    <row r="4" spans="3:4" ht="12">
      <c r="C4" s="194" t="s">
        <v>211</v>
      </c>
      <c r="D4" s="194"/>
    </row>
    <row r="5" spans="1:4" ht="19.5" customHeight="1">
      <c r="A5" s="195" t="s">
        <v>1</v>
      </c>
      <c r="B5" s="194"/>
      <c r="C5" s="194"/>
      <c r="D5" s="194"/>
    </row>
    <row r="7" spans="1:5" ht="12">
      <c r="A7" s="196" t="s">
        <v>2</v>
      </c>
      <c r="B7" s="196" t="s">
        <v>3</v>
      </c>
      <c r="C7" s="196" t="s">
        <v>4</v>
      </c>
      <c r="D7" s="198" t="s">
        <v>5</v>
      </c>
      <c r="E7" s="191" t="s">
        <v>6</v>
      </c>
    </row>
    <row r="8" spans="1:5" ht="12">
      <c r="A8" s="197"/>
      <c r="B8" s="197"/>
      <c r="C8" s="197"/>
      <c r="D8" s="199"/>
      <c r="E8" s="192"/>
    </row>
    <row r="9" spans="1:5" ht="12">
      <c r="A9" s="3" t="s">
        <v>7</v>
      </c>
      <c r="B9" s="3"/>
      <c r="C9" s="3"/>
      <c r="D9" s="163" t="s">
        <v>8</v>
      </c>
      <c r="E9" s="164" t="s">
        <v>8</v>
      </c>
    </row>
    <row r="10" spans="1:5" ht="12">
      <c r="A10" s="3" t="s">
        <v>9</v>
      </c>
      <c r="B10" s="3" t="s">
        <v>10</v>
      </c>
      <c r="C10" s="3"/>
      <c r="D10" s="164">
        <v>50676066070</v>
      </c>
      <c r="E10" s="164">
        <v>39990331944</v>
      </c>
    </row>
    <row r="11" spans="1:5" ht="12">
      <c r="A11" s="3" t="s">
        <v>11</v>
      </c>
      <c r="B11" s="3" t="s">
        <v>12</v>
      </c>
      <c r="C11" s="3">
        <v>6.1</v>
      </c>
      <c r="D11" s="164">
        <v>2704829121</v>
      </c>
      <c r="E11" s="164">
        <v>3259116050</v>
      </c>
    </row>
    <row r="12" spans="1:5" ht="12">
      <c r="A12" s="1" t="s">
        <v>13</v>
      </c>
      <c r="B12" s="1" t="s">
        <v>14</v>
      </c>
      <c r="C12" s="1"/>
      <c r="D12" s="165">
        <v>2704829121</v>
      </c>
      <c r="E12" s="165">
        <v>3259116050</v>
      </c>
    </row>
    <row r="13" spans="1:5" ht="12">
      <c r="A13" s="1" t="s">
        <v>15</v>
      </c>
      <c r="B13" s="1" t="s">
        <v>16</v>
      </c>
      <c r="C13" s="1"/>
      <c r="D13" s="165"/>
      <c r="E13" s="165"/>
    </row>
    <row r="14" spans="1:5" ht="12">
      <c r="A14" s="3" t="s">
        <v>17</v>
      </c>
      <c r="B14" s="3" t="s">
        <v>18</v>
      </c>
      <c r="C14" s="3"/>
      <c r="D14" s="164"/>
      <c r="E14" s="164"/>
    </row>
    <row r="15" spans="1:5" ht="12">
      <c r="A15" s="1" t="s">
        <v>19</v>
      </c>
      <c r="B15" s="1" t="s">
        <v>20</v>
      </c>
      <c r="C15" s="1"/>
      <c r="D15" s="165"/>
      <c r="E15" s="165"/>
    </row>
    <row r="16" spans="1:5" ht="12">
      <c r="A16" s="1" t="s">
        <v>21</v>
      </c>
      <c r="B16" s="1" t="s">
        <v>22</v>
      </c>
      <c r="C16" s="1"/>
      <c r="D16" s="165"/>
      <c r="E16" s="165"/>
    </row>
    <row r="17" spans="1:5" ht="12">
      <c r="A17" s="3" t="s">
        <v>23</v>
      </c>
      <c r="B17" s="3" t="s">
        <v>24</v>
      </c>
      <c r="C17" s="3"/>
      <c r="D17" s="164">
        <v>36986571095</v>
      </c>
      <c r="E17" s="164">
        <v>26898524008</v>
      </c>
    </row>
    <row r="18" spans="1:5" ht="12">
      <c r="A18" s="1" t="s">
        <v>25</v>
      </c>
      <c r="B18" s="1" t="s">
        <v>26</v>
      </c>
      <c r="C18" s="1"/>
      <c r="D18" s="165">
        <v>32957143122</v>
      </c>
      <c r="E18" s="165">
        <v>17434184189</v>
      </c>
    </row>
    <row r="19" spans="1:5" ht="12">
      <c r="A19" s="1" t="s">
        <v>27</v>
      </c>
      <c r="B19" s="1" t="s">
        <v>28</v>
      </c>
      <c r="C19" s="1"/>
      <c r="D19" s="165">
        <v>3890162921</v>
      </c>
      <c r="E19" s="165">
        <v>9184778200</v>
      </c>
    </row>
    <row r="20" spans="1:5" ht="12">
      <c r="A20" s="1" t="s">
        <v>29</v>
      </c>
      <c r="B20" s="1" t="s">
        <v>30</v>
      </c>
      <c r="C20" s="1"/>
      <c r="D20" s="165"/>
      <c r="E20" s="165"/>
    </row>
    <row r="21" spans="1:5" ht="12">
      <c r="A21" s="1" t="s">
        <v>31</v>
      </c>
      <c r="B21" s="1" t="s">
        <v>32</v>
      </c>
      <c r="C21" s="1"/>
      <c r="D21" s="165"/>
      <c r="E21" s="165"/>
    </row>
    <row r="22" spans="1:5" ht="12">
      <c r="A22" s="1" t="s">
        <v>33</v>
      </c>
      <c r="B22" s="1" t="s">
        <v>34</v>
      </c>
      <c r="C22" s="1">
        <v>6.2</v>
      </c>
      <c r="D22" s="165">
        <v>139265052</v>
      </c>
      <c r="E22" s="165">
        <v>279561619</v>
      </c>
    </row>
    <row r="23" spans="1:5" ht="12">
      <c r="A23" s="1" t="s">
        <v>35</v>
      </c>
      <c r="B23" s="1" t="s">
        <v>36</v>
      </c>
      <c r="C23" s="1"/>
      <c r="D23" s="165"/>
      <c r="E23" s="165"/>
    </row>
    <row r="24" spans="1:5" ht="12">
      <c r="A24" s="3" t="s">
        <v>37</v>
      </c>
      <c r="B24" s="3" t="s">
        <v>38</v>
      </c>
      <c r="C24" s="3">
        <v>6.3</v>
      </c>
      <c r="D24" s="164">
        <v>8617572454</v>
      </c>
      <c r="E24" s="164">
        <v>8741156538</v>
      </c>
    </row>
    <row r="25" spans="1:5" ht="12">
      <c r="A25" s="1" t="s">
        <v>39</v>
      </c>
      <c r="B25" s="1" t="s">
        <v>40</v>
      </c>
      <c r="C25" s="1"/>
      <c r="D25" s="165">
        <v>8617572454</v>
      </c>
      <c r="E25" s="165">
        <v>8741156538</v>
      </c>
    </row>
    <row r="26" spans="1:5" ht="12">
      <c r="A26" s="1" t="s">
        <v>41</v>
      </c>
      <c r="B26" s="1" t="s">
        <v>42</v>
      </c>
      <c r="C26" s="1"/>
      <c r="D26" s="165"/>
      <c r="E26" s="165"/>
    </row>
    <row r="27" spans="1:5" ht="12">
      <c r="A27" s="3" t="s">
        <v>43</v>
      </c>
      <c r="B27" s="3" t="s">
        <v>44</v>
      </c>
      <c r="C27" s="3"/>
      <c r="D27" s="164">
        <v>2367093400</v>
      </c>
      <c r="E27" s="164">
        <v>1091535348</v>
      </c>
    </row>
    <row r="28" spans="1:5" ht="12">
      <c r="A28" s="1" t="s">
        <v>45</v>
      </c>
      <c r="B28" s="1" t="s">
        <v>46</v>
      </c>
      <c r="C28" s="1">
        <v>6.4</v>
      </c>
      <c r="D28" s="165">
        <v>851980400</v>
      </c>
      <c r="E28" s="165">
        <v>391685425</v>
      </c>
    </row>
    <row r="29" spans="1:5" ht="12">
      <c r="A29" s="1" t="s">
        <v>47</v>
      </c>
      <c r="B29" s="1" t="s">
        <v>48</v>
      </c>
      <c r="C29" s="1"/>
      <c r="D29" s="165"/>
      <c r="E29" s="165">
        <v>77825923</v>
      </c>
    </row>
    <row r="30" spans="1:5" ht="12">
      <c r="A30" s="1" t="s">
        <v>49</v>
      </c>
      <c r="B30" s="1" t="s">
        <v>50</v>
      </c>
      <c r="C30" s="1"/>
      <c r="D30" s="165"/>
      <c r="E30" s="165"/>
    </row>
    <row r="31" spans="1:5" ht="12">
      <c r="A31" s="1" t="s">
        <v>51</v>
      </c>
      <c r="B31" s="1" t="s">
        <v>52</v>
      </c>
      <c r="C31" s="1">
        <v>6.5</v>
      </c>
      <c r="D31" s="165">
        <v>1515113000</v>
      </c>
      <c r="E31" s="165">
        <v>622024000</v>
      </c>
    </row>
    <row r="32" spans="1:5" ht="12">
      <c r="A32" s="3" t="s">
        <v>53</v>
      </c>
      <c r="B32" s="3" t="s">
        <v>54</v>
      </c>
      <c r="C32" s="3"/>
      <c r="D32" s="164">
        <v>44593289472</v>
      </c>
      <c r="E32" s="164">
        <v>44586456418</v>
      </c>
    </row>
    <row r="33" spans="1:5" ht="12">
      <c r="A33" s="3" t="s">
        <v>55</v>
      </c>
      <c r="B33" s="3" t="s">
        <v>56</v>
      </c>
      <c r="C33" s="3"/>
      <c r="D33" s="164"/>
      <c r="E33" s="164"/>
    </row>
    <row r="34" spans="1:5" ht="12">
      <c r="A34" s="1" t="s">
        <v>57</v>
      </c>
      <c r="B34" s="1" t="s">
        <v>58</v>
      </c>
      <c r="C34" s="1"/>
      <c r="D34" s="165"/>
      <c r="E34" s="165"/>
    </row>
    <row r="35" spans="1:5" ht="12">
      <c r="A35" s="1" t="s">
        <v>59</v>
      </c>
      <c r="B35" s="1" t="s">
        <v>60</v>
      </c>
      <c r="C35" s="1"/>
      <c r="D35" s="165"/>
      <c r="E35" s="165"/>
    </row>
    <row r="36" spans="1:5" ht="12">
      <c r="A36" s="1" t="s">
        <v>61</v>
      </c>
      <c r="B36" s="1" t="s">
        <v>62</v>
      </c>
      <c r="C36" s="1"/>
      <c r="D36" s="165"/>
      <c r="E36" s="165"/>
    </row>
    <row r="37" spans="1:5" ht="12">
      <c r="A37" s="1" t="s">
        <v>63</v>
      </c>
      <c r="B37" s="1" t="s">
        <v>64</v>
      </c>
      <c r="C37" s="1"/>
      <c r="D37" s="165"/>
      <c r="E37" s="165"/>
    </row>
    <row r="38" spans="1:5" ht="12">
      <c r="A38" s="1" t="s">
        <v>65</v>
      </c>
      <c r="B38" s="1" t="s">
        <v>66</v>
      </c>
      <c r="C38" s="1"/>
      <c r="D38" s="165"/>
      <c r="E38" s="165"/>
    </row>
    <row r="39" spans="1:5" ht="12">
      <c r="A39" s="3" t="s">
        <v>67</v>
      </c>
      <c r="B39" s="3" t="s">
        <v>68</v>
      </c>
      <c r="C39" s="3"/>
      <c r="D39" s="164">
        <v>38221697212</v>
      </c>
      <c r="E39" s="164">
        <v>41498749928</v>
      </c>
    </row>
    <row r="40" spans="1:6" ht="12">
      <c r="A40" s="3" t="s">
        <v>69</v>
      </c>
      <c r="B40" s="3" t="s">
        <v>70</v>
      </c>
      <c r="C40" s="3">
        <v>6.6</v>
      </c>
      <c r="D40" s="164">
        <v>36161270337</v>
      </c>
      <c r="E40" s="164">
        <v>39442806554</v>
      </c>
      <c r="F40" s="4"/>
    </row>
    <row r="41" spans="1:5" ht="12">
      <c r="A41" s="1" t="s">
        <v>71</v>
      </c>
      <c r="B41" s="1" t="s">
        <v>72</v>
      </c>
      <c r="C41" s="1"/>
      <c r="D41" s="165">
        <v>75895672835</v>
      </c>
      <c r="E41" s="165">
        <v>79521937533</v>
      </c>
    </row>
    <row r="42" spans="1:5" ht="12">
      <c r="A42" s="1" t="s">
        <v>73</v>
      </c>
      <c r="B42" s="1" t="s">
        <v>74</v>
      </c>
      <c r="C42" s="1"/>
      <c r="D42" s="165">
        <v>-39734402498</v>
      </c>
      <c r="E42" s="165">
        <v>-40079130979</v>
      </c>
    </row>
    <row r="43" spans="1:6" ht="12">
      <c r="A43" s="3" t="s">
        <v>75</v>
      </c>
      <c r="B43" s="3" t="s">
        <v>76</v>
      </c>
      <c r="C43" s="3"/>
      <c r="D43" s="164"/>
      <c r="E43" s="164"/>
      <c r="F43" s="4"/>
    </row>
    <row r="44" spans="1:5" ht="12">
      <c r="A44" s="1" t="s">
        <v>71</v>
      </c>
      <c r="B44" s="1" t="s">
        <v>77</v>
      </c>
      <c r="C44" s="1"/>
      <c r="D44" s="165"/>
      <c r="E44" s="165"/>
    </row>
    <row r="45" spans="1:5" ht="12">
      <c r="A45" s="1" t="s">
        <v>73</v>
      </c>
      <c r="B45" s="1" t="s">
        <v>78</v>
      </c>
      <c r="C45" s="1"/>
      <c r="D45" s="165"/>
      <c r="E45" s="165"/>
    </row>
    <row r="46" spans="1:5" ht="12">
      <c r="A46" s="3" t="s">
        <v>79</v>
      </c>
      <c r="B46" s="3" t="s">
        <v>80</v>
      </c>
      <c r="C46" s="3">
        <v>6.7</v>
      </c>
      <c r="D46" s="164">
        <v>1563570446</v>
      </c>
      <c r="E46" s="164">
        <v>1585259672</v>
      </c>
    </row>
    <row r="47" spans="1:5" ht="12">
      <c r="A47" s="1" t="s">
        <v>71</v>
      </c>
      <c r="B47" s="1" t="s">
        <v>81</v>
      </c>
      <c r="C47" s="1"/>
      <c r="D47" s="165">
        <v>1871985537</v>
      </c>
      <c r="E47" s="165">
        <v>1871985537</v>
      </c>
    </row>
    <row r="48" spans="1:5" ht="12">
      <c r="A48" s="1" t="s">
        <v>73</v>
      </c>
      <c r="B48" s="1" t="s">
        <v>82</v>
      </c>
      <c r="C48" s="1"/>
      <c r="D48" s="165">
        <v>-308415091</v>
      </c>
      <c r="E48" s="165">
        <v>-286725865</v>
      </c>
    </row>
    <row r="49" spans="1:5" ht="12">
      <c r="A49" s="1" t="s">
        <v>83</v>
      </c>
      <c r="B49" s="1" t="s">
        <v>84</v>
      </c>
      <c r="C49" s="1">
        <v>6.8</v>
      </c>
      <c r="D49" s="165">
        <v>496856429</v>
      </c>
      <c r="E49" s="165">
        <v>470683702</v>
      </c>
    </row>
    <row r="50" spans="1:5" ht="12">
      <c r="A50" s="3" t="s">
        <v>85</v>
      </c>
      <c r="B50" s="3" t="s">
        <v>86</v>
      </c>
      <c r="C50" s="3"/>
      <c r="D50" s="164"/>
      <c r="E50" s="164"/>
    </row>
    <row r="51" spans="1:5" ht="12">
      <c r="A51" s="1" t="s">
        <v>71</v>
      </c>
      <c r="B51" s="1" t="s">
        <v>87</v>
      </c>
      <c r="C51" s="1"/>
      <c r="D51" s="165"/>
      <c r="E51" s="165"/>
    </row>
    <row r="52" spans="1:5" ht="12">
      <c r="A52" s="1" t="s">
        <v>73</v>
      </c>
      <c r="B52" s="1" t="s">
        <v>88</v>
      </c>
      <c r="C52" s="1"/>
      <c r="D52" s="165"/>
      <c r="E52" s="165"/>
    </row>
    <row r="53" spans="1:5" ht="12">
      <c r="A53" s="3" t="s">
        <v>89</v>
      </c>
      <c r="B53" s="3" t="s">
        <v>90</v>
      </c>
      <c r="C53" s="3"/>
      <c r="D53" s="164"/>
      <c r="E53" s="164"/>
    </row>
    <row r="54" spans="1:5" ht="12">
      <c r="A54" s="1" t="s">
        <v>91</v>
      </c>
      <c r="B54" s="1" t="s">
        <v>92</v>
      </c>
      <c r="C54" s="1"/>
      <c r="D54" s="165"/>
      <c r="E54" s="165"/>
    </row>
    <row r="55" spans="1:5" ht="12">
      <c r="A55" s="1" t="s">
        <v>93</v>
      </c>
      <c r="B55" s="1" t="s">
        <v>94</v>
      </c>
      <c r="C55" s="1"/>
      <c r="D55" s="165"/>
      <c r="E55" s="165"/>
    </row>
    <row r="56" spans="1:5" ht="12">
      <c r="A56" s="1" t="s">
        <v>95</v>
      </c>
      <c r="B56" s="1" t="s">
        <v>96</v>
      </c>
      <c r="C56" s="1"/>
      <c r="D56" s="165"/>
      <c r="E56" s="165"/>
    </row>
    <row r="57" spans="1:5" ht="12">
      <c r="A57" s="1" t="s">
        <v>97</v>
      </c>
      <c r="B57" s="1" t="s">
        <v>98</v>
      </c>
      <c r="C57" s="1"/>
      <c r="D57" s="165"/>
      <c r="E57" s="165"/>
    </row>
    <row r="58" spans="1:5" ht="12">
      <c r="A58" s="3" t="s">
        <v>99</v>
      </c>
      <c r="B58" s="3" t="s">
        <v>100</v>
      </c>
      <c r="C58" s="3"/>
      <c r="D58" s="164">
        <v>6371592260</v>
      </c>
      <c r="E58" s="164">
        <v>3087706490</v>
      </c>
    </row>
    <row r="59" spans="1:5" ht="12">
      <c r="A59" s="1" t="s">
        <v>101</v>
      </c>
      <c r="B59" s="1" t="s">
        <v>102</v>
      </c>
      <c r="C59" s="1">
        <v>6.9</v>
      </c>
      <c r="D59" s="165">
        <v>6371592260</v>
      </c>
      <c r="E59" s="165">
        <v>3087706490</v>
      </c>
    </row>
    <row r="60" spans="1:5" ht="12">
      <c r="A60" s="1" t="s">
        <v>103</v>
      </c>
      <c r="B60" s="1" t="s">
        <v>104</v>
      </c>
      <c r="C60" s="1"/>
      <c r="D60" s="165"/>
      <c r="E60" s="165"/>
    </row>
    <row r="61" spans="1:5" ht="12">
      <c r="A61" s="1" t="s">
        <v>105</v>
      </c>
      <c r="B61" s="1" t="s">
        <v>106</v>
      </c>
      <c r="C61" s="1"/>
      <c r="D61" s="165"/>
      <c r="E61" s="165"/>
    </row>
    <row r="62" spans="1:5" ht="12">
      <c r="A62" s="1" t="s">
        <v>107</v>
      </c>
      <c r="B62" s="1" t="s">
        <v>108</v>
      </c>
      <c r="C62" s="1"/>
      <c r="D62" s="165"/>
      <c r="E62" s="165"/>
    </row>
    <row r="63" spans="1:5" ht="12">
      <c r="A63" s="3" t="s">
        <v>109</v>
      </c>
      <c r="B63" s="3" t="s">
        <v>110</v>
      </c>
      <c r="C63" s="3"/>
      <c r="D63" s="164">
        <v>95269355542</v>
      </c>
      <c r="E63" s="164">
        <v>84576788362</v>
      </c>
    </row>
    <row r="64" spans="1:5" ht="12">
      <c r="A64" s="3" t="s">
        <v>111</v>
      </c>
      <c r="B64" s="3"/>
      <c r="C64" s="3"/>
      <c r="D64" s="164"/>
      <c r="E64" s="164"/>
    </row>
    <row r="65" spans="1:5" ht="12">
      <c r="A65" s="3" t="s">
        <v>112</v>
      </c>
      <c r="B65" s="3" t="s">
        <v>113</v>
      </c>
      <c r="C65" s="3"/>
      <c r="D65" s="164">
        <v>68026125082</v>
      </c>
      <c r="E65" s="164">
        <v>56559615133</v>
      </c>
    </row>
    <row r="66" spans="1:5" ht="12">
      <c r="A66" s="3" t="s">
        <v>114</v>
      </c>
      <c r="B66" s="3" t="s">
        <v>115</v>
      </c>
      <c r="C66" s="3"/>
      <c r="D66" s="164">
        <v>50678457627</v>
      </c>
      <c r="E66" s="164">
        <v>40495948247</v>
      </c>
    </row>
    <row r="67" spans="1:5" ht="12">
      <c r="A67" s="1" t="s">
        <v>116</v>
      </c>
      <c r="B67" s="1" t="s">
        <v>117</v>
      </c>
      <c r="C67" s="1">
        <v>6.1</v>
      </c>
      <c r="D67" s="165">
        <v>11323159155</v>
      </c>
      <c r="E67" s="165">
        <v>21411892351</v>
      </c>
    </row>
    <row r="68" spans="1:5" ht="12">
      <c r="A68" s="1" t="s">
        <v>118</v>
      </c>
      <c r="B68" s="1" t="s">
        <v>119</v>
      </c>
      <c r="C68" s="1"/>
      <c r="D68" s="165">
        <v>22348202662</v>
      </c>
      <c r="E68" s="165">
        <v>4862680328</v>
      </c>
    </row>
    <row r="69" spans="1:5" ht="12">
      <c r="A69" s="1" t="s">
        <v>120</v>
      </c>
      <c r="B69" s="1" t="s">
        <v>121</v>
      </c>
      <c r="C69" s="1"/>
      <c r="D69" s="165">
        <v>3008367977</v>
      </c>
      <c r="E69" s="165">
        <v>3373261490</v>
      </c>
    </row>
    <row r="70" spans="1:5" ht="12">
      <c r="A70" s="1" t="s">
        <v>122</v>
      </c>
      <c r="B70" s="1" t="s">
        <v>123</v>
      </c>
      <c r="C70" s="1">
        <v>6.11</v>
      </c>
      <c r="D70" s="165">
        <v>531806603</v>
      </c>
      <c r="E70" s="165">
        <v>312609249</v>
      </c>
    </row>
    <row r="71" spans="1:5" ht="12">
      <c r="A71" s="1" t="s">
        <v>124</v>
      </c>
      <c r="B71" s="1" t="s">
        <v>125</v>
      </c>
      <c r="C71" s="1"/>
      <c r="D71" s="165">
        <v>1463828658</v>
      </c>
      <c r="E71" s="165">
        <v>580000000</v>
      </c>
    </row>
    <row r="72" spans="1:5" ht="12">
      <c r="A72" s="1" t="s">
        <v>126</v>
      </c>
      <c r="B72" s="1" t="s">
        <v>127</v>
      </c>
      <c r="C72" s="1"/>
      <c r="D72" s="165">
        <v>915929104</v>
      </c>
      <c r="E72" s="165"/>
    </row>
    <row r="73" spans="1:5" ht="12">
      <c r="A73" s="1" t="s">
        <v>128</v>
      </c>
      <c r="B73" s="1" t="s">
        <v>129</v>
      </c>
      <c r="C73" s="1"/>
      <c r="D73" s="165"/>
      <c r="E73" s="165"/>
    </row>
    <row r="74" spans="1:5" ht="12">
      <c r="A74" s="1" t="s">
        <v>130</v>
      </c>
      <c r="B74" s="1" t="s">
        <v>131</v>
      </c>
      <c r="C74" s="1"/>
      <c r="D74" s="165"/>
      <c r="E74" s="165"/>
    </row>
    <row r="75" spans="1:5" ht="12">
      <c r="A75" s="1" t="s">
        <v>132</v>
      </c>
      <c r="B75" s="1" t="s">
        <v>133</v>
      </c>
      <c r="C75" s="1">
        <v>6.12</v>
      </c>
      <c r="D75" s="165">
        <v>10887837927</v>
      </c>
      <c r="E75" s="165">
        <v>9729006676</v>
      </c>
    </row>
    <row r="76" spans="1:5" ht="12">
      <c r="A76" s="1" t="s">
        <v>134</v>
      </c>
      <c r="B76" s="1" t="s">
        <v>135</v>
      </c>
      <c r="C76" s="1"/>
      <c r="D76" s="165"/>
      <c r="E76" s="165"/>
    </row>
    <row r="77" spans="1:5" ht="12">
      <c r="A77" s="1" t="s">
        <v>136</v>
      </c>
      <c r="B77" s="1" t="s">
        <v>137</v>
      </c>
      <c r="C77" s="1"/>
      <c r="D77" s="165">
        <v>199325541</v>
      </c>
      <c r="E77" s="165">
        <v>226498153</v>
      </c>
    </row>
    <row r="78" spans="1:5" ht="12">
      <c r="A78" s="3" t="s">
        <v>138</v>
      </c>
      <c r="B78" s="3" t="s">
        <v>139</v>
      </c>
      <c r="C78" s="3"/>
      <c r="D78" s="164">
        <v>17347667455</v>
      </c>
      <c r="E78" s="164">
        <v>16063666886</v>
      </c>
    </row>
    <row r="79" spans="1:5" ht="12">
      <c r="A79" s="1" t="s">
        <v>140</v>
      </c>
      <c r="B79" s="1" t="s">
        <v>141</v>
      </c>
      <c r="C79" s="1"/>
      <c r="D79" s="165"/>
      <c r="E79" s="165"/>
    </row>
    <row r="80" spans="1:5" ht="12">
      <c r="A80" s="1" t="s">
        <v>142</v>
      </c>
      <c r="B80" s="1" t="s">
        <v>143</v>
      </c>
      <c r="C80" s="1"/>
      <c r="D80" s="165"/>
      <c r="E80" s="165"/>
    </row>
    <row r="81" spans="1:5" ht="12">
      <c r="A81" s="1" t="s">
        <v>144</v>
      </c>
      <c r="B81" s="1" t="s">
        <v>145</v>
      </c>
      <c r="C81" s="1">
        <v>6.13</v>
      </c>
      <c r="D81" s="165">
        <v>17347667455</v>
      </c>
      <c r="E81" s="165">
        <v>16063666886</v>
      </c>
    </row>
    <row r="82" spans="1:5" ht="12">
      <c r="A82" s="1" t="s">
        <v>146</v>
      </c>
      <c r="B82" s="1" t="s">
        <v>147</v>
      </c>
      <c r="C82" s="1"/>
      <c r="D82" s="165"/>
      <c r="E82" s="165"/>
    </row>
    <row r="83" spans="1:5" ht="12">
      <c r="A83" s="1" t="s">
        <v>148</v>
      </c>
      <c r="B83" s="1" t="s">
        <v>149</v>
      </c>
      <c r="C83" s="1"/>
      <c r="D83" s="165"/>
      <c r="E83" s="165"/>
    </row>
    <row r="84" spans="1:5" ht="12">
      <c r="A84" s="1" t="s">
        <v>150</v>
      </c>
      <c r="B84" s="1" t="s">
        <v>151</v>
      </c>
      <c r="C84" s="1"/>
      <c r="D84" s="165"/>
      <c r="E84" s="165"/>
    </row>
    <row r="85" spans="1:5" ht="12">
      <c r="A85" s="1" t="s">
        <v>152</v>
      </c>
      <c r="B85" s="1" t="s">
        <v>153</v>
      </c>
      <c r="C85" s="1"/>
      <c r="D85" s="165"/>
      <c r="E85" s="165"/>
    </row>
    <row r="86" spans="1:5" ht="12">
      <c r="A86" s="1" t="s">
        <v>154</v>
      </c>
      <c r="B86" s="1" t="s">
        <v>155</v>
      </c>
      <c r="C86" s="1"/>
      <c r="D86" s="165"/>
      <c r="E86" s="165"/>
    </row>
    <row r="87" spans="1:5" ht="12">
      <c r="A87" s="1" t="s">
        <v>156</v>
      </c>
      <c r="B87" s="1" t="s">
        <v>157</v>
      </c>
      <c r="C87" s="1"/>
      <c r="D87" s="165"/>
      <c r="E87" s="165"/>
    </row>
    <row r="88" spans="1:5" ht="12">
      <c r="A88" s="3" t="s">
        <v>158</v>
      </c>
      <c r="B88" s="3" t="s">
        <v>159</v>
      </c>
      <c r="C88" s="3"/>
      <c r="D88" s="164">
        <v>27243230460</v>
      </c>
      <c r="E88" s="164">
        <v>28017173229</v>
      </c>
    </row>
    <row r="89" spans="1:6" ht="12">
      <c r="A89" s="3" t="s">
        <v>160</v>
      </c>
      <c r="B89" s="3" t="s">
        <v>161</v>
      </c>
      <c r="C89" s="3">
        <v>6.14</v>
      </c>
      <c r="D89" s="164">
        <v>27243230460</v>
      </c>
      <c r="E89" s="164">
        <v>28017173229</v>
      </c>
      <c r="F89" s="4"/>
    </row>
    <row r="90" spans="1:5" ht="12">
      <c r="A90" s="1" t="s">
        <v>162</v>
      </c>
      <c r="B90" s="1" t="s">
        <v>163</v>
      </c>
      <c r="C90" s="1"/>
      <c r="D90" s="165">
        <v>16000000000</v>
      </c>
      <c r="E90" s="165">
        <v>16000000000</v>
      </c>
    </row>
    <row r="91" spans="1:5" ht="12">
      <c r="A91" s="1" t="s">
        <v>164</v>
      </c>
      <c r="B91" s="1" t="s">
        <v>165</v>
      </c>
      <c r="C91" s="1"/>
      <c r="D91" s="165">
        <v>1051082000</v>
      </c>
      <c r="E91" s="165">
        <v>1051082000</v>
      </c>
    </row>
    <row r="92" spans="1:5" ht="12">
      <c r="A92" s="1" t="s">
        <v>166</v>
      </c>
      <c r="B92" s="1" t="s">
        <v>167</v>
      </c>
      <c r="C92" s="1"/>
      <c r="D92" s="165"/>
      <c r="E92" s="165"/>
    </row>
    <row r="93" spans="1:5" ht="12">
      <c r="A93" s="1" t="s">
        <v>168</v>
      </c>
      <c r="B93" s="1" t="s">
        <v>169</v>
      </c>
      <c r="C93" s="1"/>
      <c r="D93" s="165"/>
      <c r="E93" s="165"/>
    </row>
    <row r="94" spans="1:5" ht="12">
      <c r="A94" s="1" t="s">
        <v>170</v>
      </c>
      <c r="B94" s="1" t="s">
        <v>171</v>
      </c>
      <c r="C94" s="1"/>
      <c r="D94" s="165"/>
      <c r="E94" s="165"/>
    </row>
    <row r="95" spans="1:5" ht="12">
      <c r="A95" s="1" t="s">
        <v>172</v>
      </c>
      <c r="B95" s="1" t="s">
        <v>173</v>
      </c>
      <c r="C95" s="1"/>
      <c r="D95" s="165"/>
      <c r="E95" s="165"/>
    </row>
    <row r="96" spans="1:5" ht="12">
      <c r="A96" s="1" t="s">
        <v>174</v>
      </c>
      <c r="B96" s="1" t="s">
        <v>175</v>
      </c>
      <c r="C96" s="1"/>
      <c r="D96" s="165">
        <v>7834786841</v>
      </c>
      <c r="E96" s="165">
        <v>7834786841</v>
      </c>
    </row>
    <row r="97" spans="1:5" ht="12">
      <c r="A97" s="1" t="s">
        <v>176</v>
      </c>
      <c r="B97" s="1" t="s">
        <v>177</v>
      </c>
      <c r="C97" s="1"/>
      <c r="D97" s="165">
        <v>1426059377</v>
      </c>
      <c r="E97" s="165">
        <v>1409000000</v>
      </c>
    </row>
    <row r="98" spans="1:5" ht="12">
      <c r="A98" s="1" t="s">
        <v>178</v>
      </c>
      <c r="B98" s="1" t="s">
        <v>179</v>
      </c>
      <c r="C98" s="1"/>
      <c r="D98" s="165"/>
      <c r="E98" s="165"/>
    </row>
    <row r="99" spans="1:5" ht="12">
      <c r="A99" s="1" t="s">
        <v>180</v>
      </c>
      <c r="B99" s="1" t="s">
        <v>181</v>
      </c>
      <c r="C99" s="1"/>
      <c r="D99" s="165">
        <v>931302242</v>
      </c>
      <c r="E99" s="165">
        <v>1722304388</v>
      </c>
    </row>
    <row r="100" spans="1:5" ht="12">
      <c r="A100" s="1" t="s">
        <v>182</v>
      </c>
      <c r="B100" s="1" t="s">
        <v>183</v>
      </c>
      <c r="C100" s="1"/>
      <c r="D100" s="165"/>
      <c r="E100" s="165"/>
    </row>
    <row r="101" spans="1:5" ht="12">
      <c r="A101" s="1" t="s">
        <v>184</v>
      </c>
      <c r="B101" s="1" t="s">
        <v>185</v>
      </c>
      <c r="C101" s="1"/>
      <c r="D101" s="165"/>
      <c r="E101" s="165"/>
    </row>
    <row r="102" spans="1:5" ht="12">
      <c r="A102" s="3" t="s">
        <v>186</v>
      </c>
      <c r="B102" s="3" t="s">
        <v>187</v>
      </c>
      <c r="C102" s="3"/>
      <c r="D102" s="164"/>
      <c r="E102" s="164"/>
    </row>
    <row r="103" spans="1:5" ht="12">
      <c r="A103" s="1" t="s">
        <v>188</v>
      </c>
      <c r="B103" s="1" t="s">
        <v>189</v>
      </c>
      <c r="C103" s="1"/>
      <c r="D103" s="165"/>
      <c r="E103" s="165"/>
    </row>
    <row r="104" spans="1:5" ht="12">
      <c r="A104" s="1" t="s">
        <v>190</v>
      </c>
      <c r="B104" s="1" t="s">
        <v>191</v>
      </c>
      <c r="C104" s="1"/>
      <c r="D104" s="165"/>
      <c r="E104" s="165"/>
    </row>
    <row r="105" spans="1:5" ht="12">
      <c r="A105" s="1" t="s">
        <v>192</v>
      </c>
      <c r="B105" s="1" t="s">
        <v>193</v>
      </c>
      <c r="C105" s="1"/>
      <c r="D105" s="165"/>
      <c r="E105" s="165"/>
    </row>
    <row r="106" spans="1:5" ht="12">
      <c r="A106" s="3" t="s">
        <v>194</v>
      </c>
      <c r="B106" s="3" t="s">
        <v>195</v>
      </c>
      <c r="C106" s="3"/>
      <c r="D106" s="164">
        <v>95269355542</v>
      </c>
      <c r="E106" s="164">
        <v>84576788362</v>
      </c>
    </row>
    <row r="107" spans="1:5" ht="12">
      <c r="A107" s="3" t="s">
        <v>196</v>
      </c>
      <c r="B107" s="3"/>
      <c r="C107" s="3"/>
      <c r="D107" s="164"/>
      <c r="E107" s="164" t="s">
        <v>8</v>
      </c>
    </row>
    <row r="108" spans="1:5" ht="12">
      <c r="A108" s="1" t="s">
        <v>197</v>
      </c>
      <c r="B108" s="1" t="s">
        <v>198</v>
      </c>
      <c r="C108" s="1"/>
      <c r="D108" s="165"/>
      <c r="E108" s="165">
        <v>0</v>
      </c>
    </row>
    <row r="109" spans="1:5" ht="12">
      <c r="A109" s="1" t="s">
        <v>199</v>
      </c>
      <c r="B109" s="1" t="s">
        <v>200</v>
      </c>
      <c r="C109" s="1"/>
      <c r="D109" s="165"/>
      <c r="E109" s="165">
        <v>0</v>
      </c>
    </row>
    <row r="110" spans="1:5" ht="12">
      <c r="A110" s="1" t="s">
        <v>201</v>
      </c>
      <c r="B110" s="1" t="s">
        <v>202</v>
      </c>
      <c r="C110" s="1"/>
      <c r="D110" s="165"/>
      <c r="E110" s="165">
        <v>0</v>
      </c>
    </row>
    <row r="111" spans="1:5" ht="12">
      <c r="A111" s="1" t="s">
        <v>203</v>
      </c>
      <c r="B111" s="1" t="s">
        <v>204</v>
      </c>
      <c r="C111" s="1"/>
      <c r="D111" s="165">
        <v>753390346</v>
      </c>
      <c r="E111" s="165">
        <v>753390346</v>
      </c>
    </row>
    <row r="112" spans="1:5" ht="12">
      <c r="A112" s="1" t="s">
        <v>212</v>
      </c>
      <c r="B112" s="1" t="s">
        <v>205</v>
      </c>
      <c r="C112" s="1"/>
      <c r="D112" s="165">
        <v>306</v>
      </c>
      <c r="E112" s="165">
        <v>889</v>
      </c>
    </row>
    <row r="113" spans="1:5" ht="12">
      <c r="A113" s="1" t="s">
        <v>206</v>
      </c>
      <c r="B113" s="1" t="s">
        <v>207</v>
      </c>
      <c r="C113" s="1"/>
      <c r="D113" s="165"/>
      <c r="E113" s="165">
        <v>0</v>
      </c>
    </row>
  </sheetData>
  <sheetProtection/>
  <mergeCells count="10">
    <mergeCell ref="E7:E8"/>
    <mergeCell ref="A1:B1"/>
    <mergeCell ref="A2:B2"/>
    <mergeCell ref="A3:B3"/>
    <mergeCell ref="C4:D4"/>
    <mergeCell ref="A5:D5"/>
    <mergeCell ref="A7:A8"/>
    <mergeCell ref="B7:B8"/>
    <mergeCell ref="C7:C8"/>
    <mergeCell ref="D7:D8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6">
      <selection activeCell="G30" sqref="G30"/>
    </sheetView>
  </sheetViews>
  <sheetFormatPr defaultColWidth="9.140625" defaultRowHeight="12"/>
  <cols>
    <col min="1" max="1" width="35.140625" style="63" customWidth="1"/>
    <col min="2" max="2" width="14.140625" style="63" customWidth="1"/>
    <col min="3" max="3" width="16.57421875" style="63" customWidth="1"/>
    <col min="4" max="4" width="14.140625" style="63" customWidth="1"/>
    <col min="5" max="5" width="16.8515625" style="63" customWidth="1"/>
    <col min="6" max="6" width="15.7109375" style="63" hidden="1" customWidth="1"/>
    <col min="7" max="7" width="17.57421875" style="63" customWidth="1"/>
    <col min="8" max="16384" width="9.140625" style="63" customWidth="1"/>
  </cols>
  <sheetData>
    <row r="1" s="51" customFormat="1" ht="15">
      <c r="A1" s="50"/>
    </row>
    <row r="2" s="51" customFormat="1" ht="16.5">
      <c r="A2" s="9" t="s">
        <v>323</v>
      </c>
    </row>
    <row r="3" s="51" customFormat="1" ht="15">
      <c r="A3" s="50"/>
    </row>
    <row r="4" s="51" customFormat="1" ht="15">
      <c r="A4" s="50"/>
    </row>
    <row r="5" s="51" customFormat="1" ht="15">
      <c r="A5" s="50"/>
    </row>
    <row r="6" s="51" customFormat="1" ht="28.5" customHeight="1">
      <c r="A6" s="52" t="s">
        <v>361</v>
      </c>
    </row>
    <row r="7" s="51" customFormat="1" ht="15">
      <c r="G7" s="53" t="s">
        <v>350</v>
      </c>
    </row>
    <row r="8" spans="1:7" s="50" customFormat="1" ht="49.5" customHeight="1">
      <c r="A8" s="54" t="s">
        <v>351</v>
      </c>
      <c r="B8" s="54" t="s">
        <v>362</v>
      </c>
      <c r="C8" s="54" t="s">
        <v>363</v>
      </c>
      <c r="D8" s="54" t="s">
        <v>364</v>
      </c>
      <c r="E8" s="54" t="s">
        <v>365</v>
      </c>
      <c r="F8" s="54" t="s">
        <v>366</v>
      </c>
      <c r="G8" s="54" t="s">
        <v>322</v>
      </c>
    </row>
    <row r="9" spans="1:7" s="57" customFormat="1" ht="21.75" customHeight="1">
      <c r="A9" s="55" t="s">
        <v>367</v>
      </c>
      <c r="B9" s="56"/>
      <c r="C9" s="56"/>
      <c r="D9" s="56"/>
      <c r="E9" s="56"/>
      <c r="F9" s="56"/>
      <c r="G9" s="56"/>
    </row>
    <row r="10" spans="1:7" s="57" customFormat="1" ht="21.75" customHeight="1">
      <c r="A10" s="58" t="s">
        <v>352</v>
      </c>
      <c r="B10" s="190">
        <v>1744485537</v>
      </c>
      <c r="C10" s="59"/>
      <c r="D10" s="59"/>
      <c r="E10" s="60">
        <v>127500000</v>
      </c>
      <c r="F10" s="59"/>
      <c r="G10" s="60">
        <v>1871985537</v>
      </c>
    </row>
    <row r="11" spans="1:7" s="57" customFormat="1" ht="21.75" customHeight="1">
      <c r="A11" s="58" t="s">
        <v>353</v>
      </c>
      <c r="B11" s="60"/>
      <c r="C11" s="60"/>
      <c r="D11" s="60"/>
      <c r="E11" s="60"/>
      <c r="F11" s="60">
        <v>0</v>
      </c>
      <c r="G11" s="60"/>
    </row>
    <row r="12" spans="1:7" ht="21.75" customHeight="1">
      <c r="A12" s="61" t="s">
        <v>368</v>
      </c>
      <c r="B12" s="62"/>
      <c r="C12" s="62"/>
      <c r="D12" s="62"/>
      <c r="E12" s="62"/>
      <c r="F12" s="62"/>
      <c r="G12" s="62"/>
    </row>
    <row r="13" spans="1:7" ht="21.75" customHeight="1">
      <c r="A13" s="61" t="s">
        <v>354</v>
      </c>
      <c r="B13" s="62"/>
      <c r="C13" s="62"/>
      <c r="D13" s="62"/>
      <c r="E13" s="62"/>
      <c r="F13" s="62"/>
      <c r="G13" s="62"/>
    </row>
    <row r="14" spans="1:7" s="57" customFormat="1" ht="21.75" customHeight="1">
      <c r="A14" s="58" t="s">
        <v>355</v>
      </c>
      <c r="B14" s="60"/>
      <c r="C14" s="60"/>
      <c r="D14" s="60"/>
      <c r="E14" s="60"/>
      <c r="F14" s="60">
        <v>0</v>
      </c>
      <c r="G14" s="60"/>
    </row>
    <row r="15" spans="1:7" ht="21.75" customHeight="1">
      <c r="A15" s="61" t="s">
        <v>356</v>
      </c>
      <c r="B15" s="62"/>
      <c r="C15" s="62"/>
      <c r="D15" s="62"/>
      <c r="E15" s="62"/>
      <c r="F15" s="62"/>
      <c r="G15" s="62"/>
    </row>
    <row r="16" spans="1:7" ht="21.75" customHeight="1">
      <c r="A16" s="61" t="s">
        <v>357</v>
      </c>
      <c r="B16" s="62"/>
      <c r="C16" s="62"/>
      <c r="D16" s="62"/>
      <c r="E16" s="62"/>
      <c r="F16" s="62"/>
      <c r="G16" s="62"/>
    </row>
    <row r="17" spans="1:7" s="57" customFormat="1" ht="21.75" customHeight="1">
      <c r="A17" s="58" t="s">
        <v>483</v>
      </c>
      <c r="B17" s="190">
        <v>1744485537</v>
      </c>
      <c r="C17" s="60"/>
      <c r="D17" s="60"/>
      <c r="E17" s="60">
        <v>127500000</v>
      </c>
      <c r="F17" s="60">
        <v>0</v>
      </c>
      <c r="G17" s="60">
        <v>1871985537</v>
      </c>
    </row>
    <row r="18" spans="1:7" s="57" customFormat="1" ht="21.75" customHeight="1">
      <c r="A18" s="64" t="s">
        <v>358</v>
      </c>
      <c r="B18" s="60"/>
      <c r="C18" s="60"/>
      <c r="D18" s="60"/>
      <c r="E18" s="60"/>
      <c r="F18" s="60"/>
      <c r="G18" s="62"/>
    </row>
    <row r="19" spans="1:7" s="57" customFormat="1" ht="21.75" customHeight="1">
      <c r="A19" s="58" t="s">
        <v>352</v>
      </c>
      <c r="B19" s="60">
        <v>189359801</v>
      </c>
      <c r="C19" s="60"/>
      <c r="D19" s="60"/>
      <c r="E19" s="60">
        <v>97366064</v>
      </c>
      <c r="F19" s="60"/>
      <c r="G19" s="60">
        <v>286725865</v>
      </c>
    </row>
    <row r="20" spans="1:7" s="57" customFormat="1" ht="21.75" customHeight="1">
      <c r="A20" s="58" t="s">
        <v>353</v>
      </c>
      <c r="B20" s="60">
        <v>17671370</v>
      </c>
      <c r="C20" s="60"/>
      <c r="D20" s="60"/>
      <c r="E20" s="60">
        <v>4017856</v>
      </c>
      <c r="F20" s="60">
        <v>0</v>
      </c>
      <c r="G20" s="60">
        <v>21689226</v>
      </c>
    </row>
    <row r="21" spans="1:7" ht="21.75" customHeight="1">
      <c r="A21" s="61" t="s">
        <v>359</v>
      </c>
      <c r="B21" s="62">
        <f>B20</f>
        <v>17671370</v>
      </c>
      <c r="C21" s="62"/>
      <c r="D21" s="62"/>
      <c r="E21" s="62">
        <f>E20</f>
        <v>4017856</v>
      </c>
      <c r="F21" s="62"/>
      <c r="G21" s="62">
        <f>G20</f>
        <v>21689226</v>
      </c>
    </row>
    <row r="22" spans="1:7" ht="21.75" customHeight="1">
      <c r="A22" s="61" t="s">
        <v>354</v>
      </c>
      <c r="B22" s="62"/>
      <c r="C22" s="62"/>
      <c r="D22" s="62"/>
      <c r="E22" s="62"/>
      <c r="F22" s="62"/>
      <c r="G22" s="62"/>
    </row>
    <row r="23" spans="1:7" s="57" customFormat="1" ht="21.75" customHeight="1">
      <c r="A23" s="58" t="s">
        <v>355</v>
      </c>
      <c r="B23" s="60"/>
      <c r="C23" s="60"/>
      <c r="D23" s="60"/>
      <c r="E23" s="60"/>
      <c r="F23" s="60">
        <v>0</v>
      </c>
      <c r="G23" s="60"/>
    </row>
    <row r="24" spans="1:7" ht="21.75" customHeight="1">
      <c r="A24" s="61" t="s">
        <v>356</v>
      </c>
      <c r="B24" s="62"/>
      <c r="C24" s="62"/>
      <c r="D24" s="62"/>
      <c r="E24" s="62"/>
      <c r="F24" s="62"/>
      <c r="G24" s="62"/>
    </row>
    <row r="25" spans="1:7" ht="21.75" customHeight="1">
      <c r="A25" s="61" t="s">
        <v>357</v>
      </c>
      <c r="B25" s="62"/>
      <c r="C25" s="62"/>
      <c r="D25" s="62"/>
      <c r="E25" s="62"/>
      <c r="F25" s="62"/>
      <c r="G25" s="62"/>
    </row>
    <row r="26" spans="1:7" s="57" customFormat="1" ht="21.75" customHeight="1">
      <c r="A26" s="58" t="s">
        <v>483</v>
      </c>
      <c r="B26" s="60">
        <v>207031171</v>
      </c>
      <c r="C26" s="60"/>
      <c r="D26" s="60"/>
      <c r="E26" s="60">
        <v>101383920</v>
      </c>
      <c r="F26" s="60">
        <v>0</v>
      </c>
      <c r="G26" s="60">
        <v>308415091</v>
      </c>
    </row>
    <row r="27" spans="1:7" s="57" customFormat="1" ht="21.75" customHeight="1">
      <c r="A27" s="64" t="s">
        <v>369</v>
      </c>
      <c r="B27" s="60"/>
      <c r="C27" s="60"/>
      <c r="D27" s="60"/>
      <c r="E27" s="60"/>
      <c r="F27" s="60"/>
      <c r="G27" s="62"/>
    </row>
    <row r="28" spans="1:7" ht="21.75" customHeight="1">
      <c r="A28" s="61" t="s">
        <v>360</v>
      </c>
      <c r="B28" s="62">
        <v>1555125736</v>
      </c>
      <c r="C28" s="62"/>
      <c r="D28" s="62"/>
      <c r="E28" s="62">
        <v>30133936</v>
      </c>
      <c r="F28" s="62">
        <v>0</v>
      </c>
      <c r="G28" s="62">
        <v>1585259672</v>
      </c>
    </row>
    <row r="29" spans="1:7" ht="21.75" customHeight="1">
      <c r="A29" s="65" t="s">
        <v>484</v>
      </c>
      <c r="B29" s="66">
        <v>1537454366</v>
      </c>
      <c r="C29" s="66"/>
      <c r="D29" s="66"/>
      <c r="E29" s="66">
        <v>26116080</v>
      </c>
      <c r="F29" s="66">
        <v>0</v>
      </c>
      <c r="G29" s="66">
        <v>1563570446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8" sqref="B8"/>
    </sheetView>
  </sheetViews>
  <sheetFormatPr defaultColWidth="9.140625" defaultRowHeight="12"/>
  <cols>
    <col min="1" max="1" width="57.140625" style="10" customWidth="1"/>
    <col min="2" max="2" width="25.28125" style="10" customWidth="1"/>
    <col min="3" max="3" width="23.57421875" style="10" customWidth="1"/>
    <col min="4" max="16384" width="9.140625" style="10" customWidth="1"/>
  </cols>
  <sheetData>
    <row r="1" spans="1:2" ht="16.5">
      <c r="A1" s="9" t="s">
        <v>323</v>
      </c>
      <c r="B1" s="9"/>
    </row>
    <row r="3" spans="1:3" ht="41.25" customHeight="1">
      <c r="A3" s="67"/>
      <c r="B3" s="68"/>
      <c r="C3" s="68"/>
    </row>
    <row r="4" spans="1:3" s="70" customFormat="1" ht="24.75" customHeight="1">
      <c r="A4" s="208" t="s">
        <v>370</v>
      </c>
      <c r="B4" s="208"/>
      <c r="C4" s="69"/>
    </row>
    <row r="5" spans="1:3" ht="21.75" customHeight="1">
      <c r="A5" s="71" t="s">
        <v>371</v>
      </c>
      <c r="B5" s="72" t="s">
        <v>317</v>
      </c>
      <c r="C5" s="73" t="s">
        <v>318</v>
      </c>
    </row>
    <row r="6" spans="1:3" s="76" customFormat="1" ht="24.75" customHeight="1">
      <c r="A6" s="74" t="s">
        <v>485</v>
      </c>
      <c r="B6" s="75">
        <v>412010224</v>
      </c>
      <c r="C6" s="75">
        <v>412010224</v>
      </c>
    </row>
    <row r="7" spans="1:3" s="78" customFormat="1" ht="24.75" customHeight="1">
      <c r="A7" s="218" t="s">
        <v>486</v>
      </c>
      <c r="B7" s="77">
        <v>84846205</v>
      </c>
      <c r="C7" s="77">
        <v>58673478</v>
      </c>
    </row>
    <row r="8" spans="1:3" ht="24.75" customHeight="1">
      <c r="A8" s="80"/>
      <c r="B8" s="81"/>
      <c r="C8" s="81"/>
    </row>
    <row r="9" spans="1:3" ht="15.75">
      <c r="A9" s="71" t="s">
        <v>372</v>
      </c>
      <c r="B9" s="82">
        <f>SUM(B6:B7)</f>
        <v>496856429</v>
      </c>
      <c r="C9" s="82">
        <f>SUM(C6:C7)</f>
        <v>470683702</v>
      </c>
    </row>
    <row r="10" spans="2:3" ht="12.75">
      <c r="B10" s="19"/>
      <c r="C10" s="19"/>
    </row>
    <row r="11" spans="1:2" ht="16.5">
      <c r="A11" s="83"/>
      <c r="B11" s="84"/>
    </row>
    <row r="12" ht="16.5">
      <c r="B12" s="84"/>
    </row>
    <row r="13" ht="16.5">
      <c r="B13" s="83"/>
    </row>
    <row r="14" ht="16.5">
      <c r="B14" s="83"/>
    </row>
    <row r="15" spans="2:3" ht="16.5">
      <c r="B15" s="83"/>
      <c r="C15" s="19"/>
    </row>
    <row r="16" ht="16.5">
      <c r="B16" s="83"/>
    </row>
    <row r="18" ht="12.75">
      <c r="B18" s="85"/>
    </row>
    <row r="19" ht="12.75">
      <c r="B19" s="85"/>
    </row>
    <row r="20" ht="12.75">
      <c r="B20" s="19"/>
    </row>
    <row r="22" ht="12.75">
      <c r="B22" s="19"/>
    </row>
    <row r="25" ht="12.75">
      <c r="C25" s="19"/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3" sqref="C13"/>
    </sheetView>
  </sheetViews>
  <sheetFormatPr defaultColWidth="9.140625" defaultRowHeight="12"/>
  <cols>
    <col min="1" max="1" width="44.140625" style="10" customWidth="1"/>
    <col min="2" max="3" width="25.28125" style="10" customWidth="1"/>
    <col min="4" max="16384" width="9.140625" style="10" customWidth="1"/>
  </cols>
  <sheetData>
    <row r="1" spans="1:2" ht="16.5">
      <c r="A1" s="9" t="s">
        <v>323</v>
      </c>
      <c r="B1" s="9"/>
    </row>
    <row r="8" spans="1:3" ht="15.75">
      <c r="A8" s="209" t="s">
        <v>373</v>
      </c>
      <c r="B8" s="209"/>
      <c r="C8" s="87"/>
    </row>
    <row r="9" spans="1:3" ht="15.75">
      <c r="A9" s="12"/>
      <c r="B9" s="207" t="s">
        <v>325</v>
      </c>
      <c r="C9" s="207" t="s">
        <v>325</v>
      </c>
    </row>
    <row r="10" spans="1:3" ht="24.75" customHeight="1">
      <c r="A10" s="13" t="s">
        <v>2</v>
      </c>
      <c r="B10" s="14" t="s">
        <v>317</v>
      </c>
      <c r="C10" s="14" t="s">
        <v>318</v>
      </c>
    </row>
    <row r="11" spans="1:3" ht="24.75" customHeight="1">
      <c r="A11" s="88" t="s">
        <v>374</v>
      </c>
      <c r="B11" s="34">
        <v>11323159155</v>
      </c>
      <c r="C11" s="34">
        <v>21411892351</v>
      </c>
    </row>
    <row r="12" spans="1:3" ht="24.75" customHeight="1">
      <c r="A12" s="89" t="s">
        <v>375</v>
      </c>
      <c r="B12" s="34"/>
      <c r="C12" s="34"/>
    </row>
    <row r="13" spans="1:3" ht="24.75" customHeight="1">
      <c r="A13" s="13" t="s">
        <v>322</v>
      </c>
      <c r="B13" s="90">
        <f>B11+B12</f>
        <v>11323159155</v>
      </c>
      <c r="C13" s="90">
        <f>C11+C12</f>
        <v>21411892351</v>
      </c>
    </row>
    <row r="14" spans="2:3" ht="12.75">
      <c r="B14" s="19"/>
      <c r="C14" s="19"/>
    </row>
  </sheetData>
  <sheetProtection/>
  <mergeCells count="2">
    <mergeCell ref="A8:B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C21" sqref="C21"/>
    </sheetView>
  </sheetViews>
  <sheetFormatPr defaultColWidth="9.140625" defaultRowHeight="12"/>
  <cols>
    <col min="1" max="1" width="44.140625" style="10" customWidth="1"/>
    <col min="2" max="3" width="25.28125" style="10" customWidth="1"/>
    <col min="4" max="16384" width="9.140625" style="10" customWidth="1"/>
  </cols>
  <sheetData>
    <row r="1" spans="1:2" ht="16.5">
      <c r="A1" s="9" t="s">
        <v>323</v>
      </c>
      <c r="B1" s="9"/>
    </row>
    <row r="8" spans="1:3" ht="15.75">
      <c r="A8" s="206" t="s">
        <v>376</v>
      </c>
      <c r="B8" s="206"/>
      <c r="C8" s="86"/>
    </row>
    <row r="9" spans="1:3" ht="15.75">
      <c r="A9" s="12"/>
      <c r="B9" s="207" t="s">
        <v>325</v>
      </c>
      <c r="C9" s="207" t="s">
        <v>325</v>
      </c>
    </row>
    <row r="10" spans="1:3" ht="24.75" customHeight="1">
      <c r="A10" s="13" t="s">
        <v>2</v>
      </c>
      <c r="B10" s="14" t="s">
        <v>317</v>
      </c>
      <c r="C10" s="14" t="s">
        <v>318</v>
      </c>
    </row>
    <row r="11" spans="1:3" ht="24.75" customHeight="1">
      <c r="A11" s="91" t="s">
        <v>377</v>
      </c>
      <c r="B11" s="22">
        <v>163506007</v>
      </c>
      <c r="C11" s="22">
        <v>62999299</v>
      </c>
    </row>
    <row r="12" spans="1:3" ht="24.75" customHeight="1">
      <c r="A12" s="92" t="s">
        <v>378</v>
      </c>
      <c r="B12" s="26"/>
      <c r="C12" s="26"/>
    </row>
    <row r="13" spans="1:3" ht="24.75" customHeight="1">
      <c r="A13" s="92" t="s">
        <v>379</v>
      </c>
      <c r="B13" s="26"/>
      <c r="C13" s="26"/>
    </row>
    <row r="14" spans="1:4" ht="24.75" customHeight="1">
      <c r="A14" s="92" t="s">
        <v>380</v>
      </c>
      <c r="B14" s="26">
        <v>279856165</v>
      </c>
      <c r="C14" s="26">
        <v>196985382</v>
      </c>
      <c r="D14" s="41"/>
    </row>
    <row r="15" spans="1:3" ht="24.75" customHeight="1">
      <c r="A15" s="92" t="s">
        <v>487</v>
      </c>
      <c r="B15" s="26">
        <v>88444431</v>
      </c>
      <c r="C15" s="26">
        <v>52624568</v>
      </c>
    </row>
    <row r="16" spans="1:3" ht="24.75" customHeight="1">
      <c r="A16" s="92" t="s">
        <v>381</v>
      </c>
      <c r="B16" s="26"/>
      <c r="C16" s="26"/>
    </row>
    <row r="17" spans="1:3" ht="24.75" customHeight="1">
      <c r="A17" s="92" t="s">
        <v>382</v>
      </c>
      <c r="B17" s="26"/>
      <c r="C17" s="26"/>
    </row>
    <row r="18" spans="1:3" ht="24.75" customHeight="1">
      <c r="A18" s="25" t="s">
        <v>383</v>
      </c>
      <c r="B18" s="26"/>
      <c r="C18" s="26"/>
    </row>
    <row r="19" spans="1:3" ht="24.75" customHeight="1">
      <c r="A19" s="92" t="s">
        <v>384</v>
      </c>
      <c r="B19" s="26"/>
      <c r="C19" s="26"/>
    </row>
    <row r="20" spans="1:3" ht="24.75" customHeight="1">
      <c r="A20" s="93" t="s">
        <v>385</v>
      </c>
      <c r="B20" s="26"/>
      <c r="C20" s="26"/>
    </row>
    <row r="21" spans="1:3" ht="24.75" customHeight="1">
      <c r="A21" s="94" t="s">
        <v>322</v>
      </c>
      <c r="B21" s="95">
        <f>SUM(B11:B20)</f>
        <v>531806603</v>
      </c>
      <c r="C21" s="95">
        <f>SUM(C11:C20)</f>
        <v>312609249</v>
      </c>
    </row>
    <row r="22" spans="2:3" ht="12.75">
      <c r="B22" s="19"/>
      <c r="C22" s="19"/>
    </row>
    <row r="23" ht="12.75">
      <c r="B23" s="96"/>
    </row>
    <row r="24" ht="12.75">
      <c r="B24" s="96"/>
    </row>
  </sheetData>
  <sheetProtection/>
  <mergeCells count="2">
    <mergeCell ref="A8:B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15" sqref="C15"/>
    </sheetView>
  </sheetViews>
  <sheetFormatPr defaultColWidth="9.140625" defaultRowHeight="12"/>
  <cols>
    <col min="1" max="1" width="44.140625" style="10" customWidth="1"/>
    <col min="2" max="3" width="25.28125" style="10" customWidth="1"/>
    <col min="4" max="16384" width="9.140625" style="10" customWidth="1"/>
  </cols>
  <sheetData>
    <row r="1" spans="1:2" ht="16.5">
      <c r="A1" s="9" t="s">
        <v>323</v>
      </c>
      <c r="B1" s="9"/>
    </row>
    <row r="8" spans="1:3" ht="15.75">
      <c r="A8" s="206" t="s">
        <v>386</v>
      </c>
      <c r="B8" s="206"/>
      <c r="C8" s="86"/>
    </row>
    <row r="9" spans="1:3" ht="15.75">
      <c r="A9" s="12"/>
      <c r="B9" s="207" t="s">
        <v>325</v>
      </c>
      <c r="C9" s="207" t="s">
        <v>325</v>
      </c>
    </row>
    <row r="10" spans="1:3" ht="24.75" customHeight="1">
      <c r="A10" s="13" t="s">
        <v>2</v>
      </c>
      <c r="B10" s="14" t="s">
        <v>317</v>
      </c>
      <c r="C10" s="14" t="s">
        <v>318</v>
      </c>
    </row>
    <row r="11" spans="1:3" ht="24.75" customHeight="1">
      <c r="A11" s="97" t="s">
        <v>387</v>
      </c>
      <c r="B11" s="22"/>
      <c r="C11" s="22"/>
    </row>
    <row r="12" spans="1:3" ht="24.75" customHeight="1">
      <c r="A12" s="98" t="s">
        <v>388</v>
      </c>
      <c r="B12" s="99"/>
      <c r="C12" s="99"/>
    </row>
    <row r="13" spans="1:3" ht="24.75" customHeight="1">
      <c r="A13" s="98" t="s">
        <v>389</v>
      </c>
      <c r="B13" s="99"/>
      <c r="C13" s="99"/>
    </row>
    <row r="14" spans="1:7" ht="24.75" customHeight="1">
      <c r="A14" s="100" t="s">
        <v>390</v>
      </c>
      <c r="B14" s="99">
        <v>915929104</v>
      </c>
      <c r="C14" s="99"/>
      <c r="D14" s="101"/>
      <c r="E14" s="101"/>
      <c r="F14" s="101"/>
      <c r="G14" s="101"/>
    </row>
    <row r="15" spans="1:3" ht="24.75" customHeight="1">
      <c r="A15" s="13" t="s">
        <v>322</v>
      </c>
      <c r="B15" s="90">
        <f>SUM(B11:B14)</f>
        <v>915929104</v>
      </c>
      <c r="C15" s="90">
        <f>SUM(C11:C14)</f>
        <v>0</v>
      </c>
    </row>
    <row r="16" spans="2:3" ht="12.75">
      <c r="B16" s="19"/>
      <c r="C16" s="19"/>
    </row>
    <row r="17" ht="12.75">
      <c r="B17" s="19"/>
    </row>
  </sheetData>
  <sheetProtection/>
  <mergeCells count="2">
    <mergeCell ref="A8:B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7">
      <selection activeCell="C20" sqref="C20"/>
    </sheetView>
  </sheetViews>
  <sheetFormatPr defaultColWidth="9.140625" defaultRowHeight="12"/>
  <cols>
    <col min="1" max="1" width="44.140625" style="10" customWidth="1"/>
    <col min="2" max="3" width="25.28125" style="10" customWidth="1"/>
    <col min="4" max="16384" width="9.140625" style="10" customWidth="1"/>
  </cols>
  <sheetData>
    <row r="1" spans="1:2" ht="16.5">
      <c r="A1" s="9" t="s">
        <v>323</v>
      </c>
      <c r="B1" s="9"/>
    </row>
    <row r="8" spans="1:3" ht="15.75">
      <c r="A8" s="210" t="s">
        <v>391</v>
      </c>
      <c r="B8" s="210"/>
      <c r="C8" s="87"/>
    </row>
    <row r="9" spans="1:3" ht="15.75">
      <c r="A9" s="12"/>
      <c r="B9" s="207" t="s">
        <v>325</v>
      </c>
      <c r="C9" s="207" t="s">
        <v>325</v>
      </c>
    </row>
    <row r="10" spans="1:3" ht="24.75" customHeight="1">
      <c r="A10" s="13" t="s">
        <v>2</v>
      </c>
      <c r="B10" s="14" t="s">
        <v>317</v>
      </c>
      <c r="C10" s="14" t="s">
        <v>318</v>
      </c>
    </row>
    <row r="11" spans="1:3" ht="24.75" customHeight="1">
      <c r="A11" s="97" t="s">
        <v>392</v>
      </c>
      <c r="B11" s="22"/>
      <c r="C11" s="22"/>
    </row>
    <row r="12" spans="1:3" ht="24.75" customHeight="1">
      <c r="A12" s="98" t="s">
        <v>393</v>
      </c>
      <c r="B12" s="26"/>
      <c r="C12" s="26"/>
    </row>
    <row r="13" spans="1:3" ht="24.75" customHeight="1">
      <c r="A13" s="98" t="s">
        <v>394</v>
      </c>
      <c r="B13" s="26"/>
      <c r="C13" s="26"/>
    </row>
    <row r="14" spans="1:3" ht="24.75" customHeight="1">
      <c r="A14" s="98" t="s">
        <v>395</v>
      </c>
      <c r="B14" s="26"/>
      <c r="C14" s="26"/>
    </row>
    <row r="15" spans="1:3" ht="24.75" customHeight="1">
      <c r="A15" s="98" t="s">
        <v>396</v>
      </c>
      <c r="B15" s="26"/>
      <c r="C15" s="26"/>
    </row>
    <row r="16" spans="1:3" ht="24.75" customHeight="1">
      <c r="A16" s="98" t="s">
        <v>397</v>
      </c>
      <c r="B16" s="26"/>
      <c r="C16" s="26"/>
    </row>
    <row r="17" spans="1:7" ht="24.75" customHeight="1">
      <c r="A17" s="98" t="s">
        <v>398</v>
      </c>
      <c r="B17" s="26"/>
      <c r="C17" s="26"/>
      <c r="D17" s="101"/>
      <c r="E17" s="101"/>
      <c r="F17" s="101"/>
      <c r="G17" s="101"/>
    </row>
    <row r="18" spans="1:3" ht="24.75" customHeight="1">
      <c r="A18" s="98" t="s">
        <v>399</v>
      </c>
      <c r="B18" s="26">
        <v>10823277193</v>
      </c>
      <c r="C18" s="26">
        <v>9719981476</v>
      </c>
    </row>
    <row r="19" spans="1:3" ht="24.75" customHeight="1">
      <c r="A19" s="100" t="s">
        <v>400</v>
      </c>
      <c r="B19" s="102"/>
      <c r="C19" s="102"/>
    </row>
    <row r="20" spans="1:3" ht="24.75" customHeight="1">
      <c r="A20" s="94" t="s">
        <v>322</v>
      </c>
      <c r="B20" s="103">
        <f>SUM(B11:B19)</f>
        <v>10823277193</v>
      </c>
      <c r="C20" s="103">
        <f>SUM(C11:C19)</f>
        <v>9719981476</v>
      </c>
    </row>
    <row r="21" spans="2:3" ht="12.75">
      <c r="B21" s="19"/>
      <c r="C21" s="19"/>
    </row>
    <row r="22" spans="2:3" ht="12.75">
      <c r="B22" s="19"/>
      <c r="C22" s="19"/>
    </row>
    <row r="23" ht="12.75">
      <c r="B23" s="19"/>
    </row>
  </sheetData>
  <sheetProtection/>
  <mergeCells count="2">
    <mergeCell ref="A8:B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3" sqref="C13"/>
    </sheetView>
  </sheetViews>
  <sheetFormatPr defaultColWidth="9.140625" defaultRowHeight="12"/>
  <cols>
    <col min="1" max="1" width="44.140625" style="10" customWidth="1"/>
    <col min="2" max="3" width="25.28125" style="10" customWidth="1"/>
    <col min="4" max="4" width="17.7109375" style="10" bestFit="1" customWidth="1"/>
    <col min="5" max="16384" width="9.140625" style="10" customWidth="1"/>
  </cols>
  <sheetData>
    <row r="1" spans="1:2" ht="16.5">
      <c r="A1" s="9" t="s">
        <v>323</v>
      </c>
      <c r="B1" s="9"/>
    </row>
    <row r="8" spans="1:3" ht="15.75">
      <c r="A8" s="210" t="s">
        <v>488</v>
      </c>
      <c r="B8" s="210"/>
      <c r="C8" s="87"/>
    </row>
    <row r="9" spans="1:3" ht="15.75">
      <c r="A9" s="12"/>
      <c r="B9" s="207" t="s">
        <v>325</v>
      </c>
      <c r="C9" s="207" t="s">
        <v>325</v>
      </c>
    </row>
    <row r="10" spans="1:3" ht="24.75" customHeight="1">
      <c r="A10" s="13" t="s">
        <v>2</v>
      </c>
      <c r="B10" s="14" t="s">
        <v>317</v>
      </c>
      <c r="C10" s="14" t="s">
        <v>318</v>
      </c>
    </row>
    <row r="11" spans="1:3" ht="24.75" customHeight="1">
      <c r="A11" s="104" t="s">
        <v>489</v>
      </c>
      <c r="B11" s="105">
        <v>575876280</v>
      </c>
      <c r="C11" s="105">
        <v>575876280</v>
      </c>
    </row>
    <row r="12" spans="1:3" ht="24.75" customHeight="1">
      <c r="A12" s="106" t="s">
        <v>401</v>
      </c>
      <c r="B12" s="107">
        <v>16771791175</v>
      </c>
      <c r="C12" s="107">
        <v>15487790606</v>
      </c>
    </row>
    <row r="13" spans="1:5" ht="24.75" customHeight="1">
      <c r="A13" s="13" t="s">
        <v>322</v>
      </c>
      <c r="B13" s="90">
        <f>SUM(B11:B12)</f>
        <v>17347667455</v>
      </c>
      <c r="C13" s="90">
        <f>SUM(C11:C12)</f>
        <v>16063666886</v>
      </c>
      <c r="D13" s="19"/>
      <c r="E13" s="19"/>
    </row>
    <row r="14" spans="2:5" ht="16.5">
      <c r="B14" s="108"/>
      <c r="C14" s="108"/>
      <c r="D14" s="19"/>
      <c r="E14" s="19"/>
    </row>
    <row r="15" spans="2:3" ht="12.75">
      <c r="B15" s="19"/>
      <c r="C15" s="19"/>
    </row>
    <row r="16" ht="12.75">
      <c r="C16" s="19"/>
    </row>
  </sheetData>
  <sheetProtection/>
  <mergeCells count="2">
    <mergeCell ref="A8:B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18" sqref="H18"/>
    </sheetView>
  </sheetViews>
  <sheetFormatPr defaultColWidth="9.140625" defaultRowHeight="18" customHeight="1"/>
  <cols>
    <col min="1" max="1" width="45.7109375" style="110" customWidth="1"/>
    <col min="2" max="2" width="16.7109375" style="110" customWidth="1"/>
    <col min="3" max="3" width="17.57421875" style="110" hidden="1" customWidth="1"/>
    <col min="4" max="4" width="14.140625" style="110" hidden="1" customWidth="1"/>
    <col min="5" max="5" width="17.00390625" style="110" customWidth="1"/>
    <col min="6" max="6" width="15.28125" style="110" customWidth="1"/>
    <col min="7" max="7" width="15.00390625" style="110" customWidth="1"/>
    <col min="8" max="8" width="17.140625" style="110" customWidth="1"/>
    <col min="9" max="16384" width="9.140625" style="110" customWidth="1"/>
  </cols>
  <sheetData>
    <row r="1" spans="1:8" ht="18" customHeight="1">
      <c r="A1" s="9" t="s">
        <v>323</v>
      </c>
      <c r="B1" s="109"/>
      <c r="C1" s="109"/>
      <c r="D1" s="109"/>
      <c r="E1" s="109"/>
      <c r="F1" s="109"/>
      <c r="G1" s="109"/>
      <c r="H1" s="109"/>
    </row>
    <row r="2" spans="1:8" ht="18" customHeight="1">
      <c r="A2" s="211"/>
      <c r="B2" s="211"/>
      <c r="C2" s="211"/>
      <c r="D2" s="211"/>
      <c r="E2" s="211"/>
      <c r="F2" s="211"/>
      <c r="G2" s="211"/>
      <c r="H2" s="211"/>
    </row>
    <row r="6" spans="1:8" s="111" customFormat="1" ht="18" customHeight="1">
      <c r="A6" s="212" t="s">
        <v>402</v>
      </c>
      <c r="B6" s="212"/>
      <c r="C6" s="212"/>
      <c r="D6" s="212"/>
      <c r="E6" s="212"/>
      <c r="F6" s="212"/>
      <c r="G6" s="212"/>
      <c r="H6" s="212"/>
    </row>
    <row r="7" spans="2:8" s="111" customFormat="1" ht="15" customHeight="1">
      <c r="B7" s="213" t="s">
        <v>325</v>
      </c>
      <c r="C7" s="213"/>
      <c r="D7" s="213"/>
      <c r="E7" s="213"/>
      <c r="F7" s="213"/>
      <c r="G7" s="213"/>
      <c r="H7" s="213"/>
    </row>
    <row r="8" spans="1:8" s="114" customFormat="1" ht="49.5" customHeight="1">
      <c r="A8" s="112" t="s">
        <v>2</v>
      </c>
      <c r="B8" s="113" t="s">
        <v>403</v>
      </c>
      <c r="C8" s="113" t="s">
        <v>404</v>
      </c>
      <c r="D8" s="113" t="s">
        <v>405</v>
      </c>
      <c r="E8" s="113" t="s">
        <v>406</v>
      </c>
      <c r="F8" s="113" t="s">
        <v>407</v>
      </c>
      <c r="G8" s="113" t="s">
        <v>408</v>
      </c>
      <c r="H8" s="113" t="s">
        <v>409</v>
      </c>
    </row>
    <row r="9" spans="1:9" s="118" customFormat="1" ht="24.75" customHeight="1">
      <c r="A9" s="115" t="s">
        <v>490</v>
      </c>
      <c r="B9" s="116">
        <v>16000000000</v>
      </c>
      <c r="C9" s="116"/>
      <c r="D9" s="116"/>
      <c r="E9" s="116">
        <v>7834786841</v>
      </c>
      <c r="F9" s="116">
        <v>1409000000</v>
      </c>
      <c r="G9" s="116"/>
      <c r="H9" s="116">
        <v>1722304388</v>
      </c>
      <c r="I9" s="117"/>
    </row>
    <row r="10" spans="1:8" s="114" customFormat="1" ht="24.75" customHeight="1">
      <c r="A10" s="119" t="s">
        <v>410</v>
      </c>
      <c r="B10" s="120"/>
      <c r="C10" s="120"/>
      <c r="D10" s="120"/>
      <c r="E10" s="120"/>
      <c r="F10" s="120"/>
      <c r="G10" s="120"/>
      <c r="H10" s="120">
        <v>931302242</v>
      </c>
    </row>
    <row r="11" spans="1:8" s="114" customFormat="1" ht="24.75" customHeight="1">
      <c r="A11" s="119" t="s">
        <v>411</v>
      </c>
      <c r="B11" s="121"/>
      <c r="C11" s="120"/>
      <c r="D11" s="120"/>
      <c r="E11" s="121"/>
      <c r="F11" s="120"/>
      <c r="G11" s="120"/>
      <c r="H11" s="120"/>
    </row>
    <row r="12" spans="1:10" s="114" customFormat="1" ht="24.75" customHeight="1">
      <c r="A12" s="119" t="s">
        <v>492</v>
      </c>
      <c r="B12" s="121"/>
      <c r="C12" s="121"/>
      <c r="D12" s="121"/>
      <c r="E12" s="121">
        <v>0</v>
      </c>
      <c r="F12" s="121">
        <v>94000000</v>
      </c>
      <c r="G12" s="121"/>
      <c r="H12" s="121">
        <v>-94000000</v>
      </c>
      <c r="I12" s="122"/>
      <c r="J12" s="122"/>
    </row>
    <row r="13" spans="1:10" s="114" customFormat="1" ht="24.75" customHeight="1">
      <c r="A13" s="119" t="s">
        <v>493</v>
      </c>
      <c r="B13" s="121"/>
      <c r="C13" s="121"/>
      <c r="D13" s="121"/>
      <c r="E13" s="121"/>
      <c r="F13" s="121"/>
      <c r="G13" s="121"/>
      <c r="H13" s="121">
        <v>-1280000000</v>
      </c>
      <c r="I13" s="123"/>
      <c r="J13" s="122"/>
    </row>
    <row r="14" spans="1:10" s="114" customFormat="1" ht="30.75" customHeight="1">
      <c r="A14" s="124" t="s">
        <v>412</v>
      </c>
      <c r="B14" s="121"/>
      <c r="C14" s="121"/>
      <c r="D14" s="121"/>
      <c r="E14" s="121"/>
      <c r="F14" s="121"/>
      <c r="G14" s="121"/>
      <c r="H14" s="121">
        <v>-348304388</v>
      </c>
      <c r="I14" s="122"/>
      <c r="J14" s="122"/>
    </row>
    <row r="15" spans="1:10" s="114" customFormat="1" ht="30.75" customHeight="1">
      <c r="A15" s="119" t="s">
        <v>413</v>
      </c>
      <c r="B15" s="125"/>
      <c r="C15" s="125"/>
      <c r="D15" s="125"/>
      <c r="E15" s="125"/>
      <c r="F15" s="125">
        <v>-76940623</v>
      </c>
      <c r="G15" s="125"/>
      <c r="H15" s="125"/>
      <c r="I15" s="122"/>
      <c r="J15" s="122"/>
    </row>
    <row r="16" spans="1:8" s="118" customFormat="1" ht="24.75" customHeight="1">
      <c r="A16" s="126" t="s">
        <v>491</v>
      </c>
      <c r="B16" s="127">
        <f>SUM(B9:B15)</f>
        <v>16000000000</v>
      </c>
      <c r="C16" s="127"/>
      <c r="D16" s="127"/>
      <c r="E16" s="127">
        <f>SUM(E9:E15)</f>
        <v>7834786841</v>
      </c>
      <c r="F16" s="127">
        <f>SUM(F9:F15)</f>
        <v>1426059377</v>
      </c>
      <c r="G16" s="127">
        <f>SUM(G9:G15)</f>
        <v>0</v>
      </c>
      <c r="H16" s="127">
        <f>SUM(H9:H15)</f>
        <v>931302242</v>
      </c>
    </row>
    <row r="17" spans="1:8" s="114" customFormat="1" ht="24.75" customHeight="1">
      <c r="A17" s="119" t="s">
        <v>410</v>
      </c>
      <c r="B17" s="120"/>
      <c r="C17" s="120"/>
      <c r="D17" s="120"/>
      <c r="E17" s="120"/>
      <c r="F17" s="120"/>
      <c r="G17" s="120"/>
      <c r="H17" s="120">
        <v>931302242</v>
      </c>
    </row>
    <row r="18" spans="1:8" s="114" customFormat="1" ht="24.75" customHeight="1">
      <c r="A18" s="119" t="s">
        <v>413</v>
      </c>
      <c r="B18" s="125"/>
      <c r="C18" s="125"/>
      <c r="D18" s="125"/>
      <c r="E18" s="125"/>
      <c r="F18" s="125"/>
      <c r="G18" s="125"/>
      <c r="H18" s="125"/>
    </row>
    <row r="19" spans="1:9" s="118" customFormat="1" ht="24.75" customHeight="1">
      <c r="A19" s="128"/>
      <c r="B19" s="129"/>
      <c r="C19" s="129"/>
      <c r="D19" s="129"/>
      <c r="E19" s="129"/>
      <c r="F19" s="129"/>
      <c r="G19" s="129"/>
      <c r="H19" s="129"/>
      <c r="I19" s="117"/>
    </row>
    <row r="20" spans="2:8" s="114" customFormat="1" ht="16.5" customHeight="1">
      <c r="B20" s="122"/>
      <c r="C20" s="122"/>
      <c r="E20" s="122"/>
      <c r="F20" s="122"/>
      <c r="G20" s="122"/>
      <c r="H20" s="122"/>
    </row>
    <row r="21" spans="2:8" s="114" customFormat="1" ht="16.5" customHeight="1">
      <c r="B21" s="122"/>
      <c r="C21" s="122"/>
      <c r="D21" s="122"/>
      <c r="E21" s="122"/>
      <c r="F21" s="122"/>
      <c r="G21" s="122"/>
      <c r="H21" s="122"/>
    </row>
    <row r="22" s="114" customFormat="1" ht="16.5" customHeight="1"/>
    <row r="23" s="114" customFormat="1" ht="16.5" customHeight="1"/>
    <row r="24" s="114" customFormat="1" ht="16.5" customHeight="1"/>
    <row r="25" s="114" customFormat="1" ht="18" customHeight="1"/>
    <row r="26" s="114" customFormat="1" ht="18" customHeight="1"/>
  </sheetData>
  <sheetProtection/>
  <mergeCells count="3">
    <mergeCell ref="A2:H2"/>
    <mergeCell ref="A6:H6"/>
    <mergeCell ref="B7:H7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4" sqref="C14"/>
    </sheetView>
  </sheetViews>
  <sheetFormatPr defaultColWidth="9.140625" defaultRowHeight="12"/>
  <cols>
    <col min="1" max="1" width="44.140625" style="10" customWidth="1"/>
    <col min="2" max="3" width="25.28125" style="10" customWidth="1"/>
    <col min="4" max="16384" width="9.140625" style="10" customWidth="1"/>
  </cols>
  <sheetData>
    <row r="1" spans="1:2" ht="16.5">
      <c r="A1" s="9" t="s">
        <v>323</v>
      </c>
      <c r="B1" s="9"/>
    </row>
    <row r="8" spans="1:3" ht="15.75">
      <c r="A8" s="214" t="s">
        <v>414</v>
      </c>
      <c r="B8" s="214"/>
      <c r="C8" s="130"/>
    </row>
    <row r="9" spans="1:3" ht="15.75">
      <c r="A9" s="131"/>
      <c r="B9" s="207" t="s">
        <v>325</v>
      </c>
      <c r="C9" s="207" t="s">
        <v>325</v>
      </c>
    </row>
    <row r="10" spans="1:3" ht="24.75" customHeight="1">
      <c r="A10" s="132" t="s">
        <v>2</v>
      </c>
      <c r="B10" s="132" t="s">
        <v>500</v>
      </c>
      <c r="C10" s="132" t="s">
        <v>501</v>
      </c>
    </row>
    <row r="11" spans="1:3" ht="24.75" customHeight="1">
      <c r="A11" s="133" t="s">
        <v>415</v>
      </c>
      <c r="B11" s="134">
        <v>664255771920</v>
      </c>
      <c r="C11" s="134">
        <v>722637903946</v>
      </c>
    </row>
    <row r="12" spans="1:3" ht="24.75" customHeight="1">
      <c r="A12" s="135" t="s">
        <v>416</v>
      </c>
      <c r="B12" s="136">
        <f>B13+B14+B15</f>
        <v>659516601195</v>
      </c>
      <c r="C12" s="136">
        <f>C13+C14+C15</f>
        <v>716743106076</v>
      </c>
    </row>
    <row r="13" spans="1:3" ht="24.75" customHeight="1">
      <c r="A13" s="137" t="s">
        <v>494</v>
      </c>
      <c r="B13" s="138">
        <v>47349222816</v>
      </c>
      <c r="C13" s="138">
        <v>40992851629</v>
      </c>
    </row>
    <row r="14" spans="1:3" ht="24.75" customHeight="1">
      <c r="A14" s="137" t="s">
        <v>495</v>
      </c>
      <c r="B14" s="138">
        <v>610203087077</v>
      </c>
      <c r="C14" s="138">
        <v>673959423640</v>
      </c>
    </row>
    <row r="15" spans="1:3" ht="24.75" customHeight="1">
      <c r="A15" s="137" t="s">
        <v>496</v>
      </c>
      <c r="B15" s="138">
        <v>1964291302</v>
      </c>
      <c r="C15" s="138">
        <v>1790830807</v>
      </c>
    </row>
    <row r="16" spans="1:3" ht="24.75" customHeight="1">
      <c r="A16" s="139" t="s">
        <v>417</v>
      </c>
      <c r="B16" s="140">
        <f>B11-B12</f>
        <v>4739170725</v>
      </c>
      <c r="C16" s="140">
        <f>C11-C12</f>
        <v>5894797870</v>
      </c>
    </row>
    <row r="17" spans="2:3" ht="12.75">
      <c r="B17" s="19"/>
      <c r="C17" s="19"/>
    </row>
    <row r="18" spans="2:3" ht="12.75">
      <c r="B18" s="19"/>
      <c r="C18" s="19"/>
    </row>
    <row r="19" ht="12.75">
      <c r="B19" s="19"/>
    </row>
  </sheetData>
  <sheetProtection/>
  <mergeCells count="2">
    <mergeCell ref="A8:B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2" sqref="C12"/>
    </sheetView>
  </sheetViews>
  <sheetFormatPr defaultColWidth="9.140625" defaultRowHeight="12"/>
  <cols>
    <col min="1" max="1" width="44.140625" style="10" customWidth="1"/>
    <col min="2" max="3" width="25.28125" style="10" customWidth="1"/>
    <col min="4" max="16384" width="9.140625" style="10" customWidth="1"/>
  </cols>
  <sheetData>
    <row r="1" spans="1:2" ht="16.5">
      <c r="A1" s="9" t="s">
        <v>323</v>
      </c>
      <c r="B1" s="9"/>
    </row>
    <row r="8" spans="1:3" ht="15.75">
      <c r="A8" s="214" t="s">
        <v>418</v>
      </c>
      <c r="B8" s="214"/>
      <c r="C8" s="130"/>
    </row>
    <row r="9" spans="1:3" ht="15.75">
      <c r="A9" s="131"/>
      <c r="B9" s="207" t="s">
        <v>325</v>
      </c>
      <c r="C9" s="207" t="s">
        <v>325</v>
      </c>
    </row>
    <row r="10" spans="1:3" ht="24.75" customHeight="1">
      <c r="A10" s="132" t="s">
        <v>2</v>
      </c>
      <c r="B10" s="132" t="s">
        <v>500</v>
      </c>
      <c r="C10" s="132" t="s">
        <v>501</v>
      </c>
    </row>
    <row r="11" spans="1:3" ht="24.75" customHeight="1">
      <c r="A11" s="133" t="s">
        <v>419</v>
      </c>
      <c r="B11" s="134">
        <v>645654316806</v>
      </c>
      <c r="C11" s="134">
        <v>705425587791</v>
      </c>
    </row>
    <row r="12" spans="1:3" ht="24.75" customHeight="1">
      <c r="A12" s="135" t="s">
        <v>420</v>
      </c>
      <c r="B12" s="136">
        <f>B13+B14+B15</f>
        <v>642061486581</v>
      </c>
      <c r="C12" s="136">
        <f>C13+C14+C15</f>
        <v>700347071606</v>
      </c>
    </row>
    <row r="13" spans="1:3" ht="24.75" customHeight="1">
      <c r="A13" s="137" t="s">
        <v>497</v>
      </c>
      <c r="B13" s="138">
        <v>39222335503</v>
      </c>
      <c r="C13" s="138">
        <v>34679853088</v>
      </c>
    </row>
    <row r="14" spans="1:3" ht="24.75" customHeight="1">
      <c r="A14" s="137" t="s">
        <v>498</v>
      </c>
      <c r="B14" s="138">
        <v>601065549294</v>
      </c>
      <c r="C14" s="138">
        <v>664091285990</v>
      </c>
    </row>
    <row r="15" spans="1:3" ht="24.75" customHeight="1">
      <c r="A15" s="137" t="s">
        <v>499</v>
      </c>
      <c r="B15" s="138">
        <v>1773601784</v>
      </c>
      <c r="C15" s="138">
        <v>1575932528</v>
      </c>
    </row>
    <row r="16" spans="1:3" ht="24.75" customHeight="1">
      <c r="A16" s="139" t="s">
        <v>421</v>
      </c>
      <c r="B16" s="140">
        <f>B11-B12</f>
        <v>3592830225</v>
      </c>
      <c r="C16" s="140">
        <f>C11-C12</f>
        <v>5078516185</v>
      </c>
    </row>
    <row r="17" spans="2:3" ht="12.75">
      <c r="B17" s="19"/>
      <c r="C17" s="19"/>
    </row>
    <row r="18" spans="2:3" ht="12.75">
      <c r="B18" s="19"/>
      <c r="C18" s="19"/>
    </row>
    <row r="19" ht="12.75">
      <c r="B19" s="19"/>
    </row>
  </sheetData>
  <sheetProtection/>
  <mergeCells count="2">
    <mergeCell ref="A8:B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B10">
      <selection activeCell="F36" sqref="F36:F37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7" width="20.00390625" style="0" customWidth="1"/>
  </cols>
  <sheetData>
    <row r="1" spans="1:3" ht="12">
      <c r="A1" s="202" t="s">
        <v>208</v>
      </c>
      <c r="B1" s="203"/>
      <c r="C1" t="s">
        <v>0</v>
      </c>
    </row>
    <row r="2" spans="1:3" ht="12">
      <c r="A2" s="203" t="s">
        <v>213</v>
      </c>
      <c r="B2" s="203"/>
      <c r="C2" t="s">
        <v>447</v>
      </c>
    </row>
    <row r="3" spans="1:2" ht="12">
      <c r="A3" s="203" t="s">
        <v>214</v>
      </c>
      <c r="B3" s="203"/>
    </row>
    <row r="4" spans="3:4" ht="12">
      <c r="C4" s="203" t="s">
        <v>215</v>
      </c>
      <c r="D4" s="203"/>
    </row>
    <row r="5" spans="1:4" ht="19.5" customHeight="1">
      <c r="A5" s="204" t="s">
        <v>216</v>
      </c>
      <c r="B5" s="203"/>
      <c r="C5" s="203"/>
      <c r="D5" s="203"/>
    </row>
    <row r="7" spans="1:7" ht="12">
      <c r="A7" s="200" t="s">
        <v>2</v>
      </c>
      <c r="B7" s="200" t="s">
        <v>3</v>
      </c>
      <c r="C7" s="200" t="s">
        <v>4</v>
      </c>
      <c r="D7" s="200" t="s">
        <v>449</v>
      </c>
      <c r="E7" s="200" t="s">
        <v>450</v>
      </c>
      <c r="F7" s="200" t="s">
        <v>448</v>
      </c>
      <c r="G7" s="200" t="s">
        <v>448</v>
      </c>
    </row>
    <row r="8" spans="1:7" ht="12">
      <c r="A8" s="201"/>
      <c r="B8" s="201"/>
      <c r="C8" s="201"/>
      <c r="D8" s="201"/>
      <c r="E8" s="201"/>
      <c r="F8" s="201"/>
      <c r="G8" s="201"/>
    </row>
    <row r="9" spans="1:7" ht="12">
      <c r="A9" s="5" t="s">
        <v>219</v>
      </c>
      <c r="B9" s="5" t="s">
        <v>198</v>
      </c>
      <c r="C9" s="5"/>
      <c r="D9" s="6">
        <v>333432911054</v>
      </c>
      <c r="E9" s="6">
        <v>345742530528</v>
      </c>
      <c r="F9" s="6">
        <v>664255771920</v>
      </c>
      <c r="G9" s="6">
        <v>722637903946</v>
      </c>
    </row>
    <row r="10" spans="1:7" ht="12">
      <c r="A10" s="5" t="s">
        <v>220</v>
      </c>
      <c r="B10" s="5" t="s">
        <v>200</v>
      </c>
      <c r="C10" s="5"/>
      <c r="D10" s="6"/>
      <c r="E10" s="6"/>
      <c r="F10" s="6"/>
      <c r="G10" s="6"/>
    </row>
    <row r="11" spans="1:7" ht="12">
      <c r="A11" s="7" t="s">
        <v>221</v>
      </c>
      <c r="B11" s="7" t="s">
        <v>222</v>
      </c>
      <c r="C11" s="7">
        <v>6.15</v>
      </c>
      <c r="D11" s="8">
        <v>333432911054</v>
      </c>
      <c r="E11" s="8">
        <v>345742530528</v>
      </c>
      <c r="F11" s="8">
        <v>664255771920</v>
      </c>
      <c r="G11" s="8">
        <v>722637903946</v>
      </c>
    </row>
    <row r="12" spans="1:7" ht="12">
      <c r="A12" s="5" t="s">
        <v>223</v>
      </c>
      <c r="B12" s="5" t="s">
        <v>224</v>
      </c>
      <c r="C12" s="5">
        <v>6.16</v>
      </c>
      <c r="D12" s="6">
        <v>323896569782</v>
      </c>
      <c r="E12" s="6">
        <v>337253633346</v>
      </c>
      <c r="F12" s="6">
        <v>645654316806</v>
      </c>
      <c r="G12" s="6">
        <v>705425587791</v>
      </c>
    </row>
    <row r="13" spans="1:7" ht="12">
      <c r="A13" s="7" t="s">
        <v>225</v>
      </c>
      <c r="B13" s="7" t="s">
        <v>226</v>
      </c>
      <c r="C13" s="7"/>
      <c r="D13" s="8">
        <v>9536341272</v>
      </c>
      <c r="E13" s="8">
        <v>8488897182</v>
      </c>
      <c r="F13" s="8">
        <v>18601455114</v>
      </c>
      <c r="G13" s="8">
        <v>17212316155</v>
      </c>
    </row>
    <row r="14" spans="1:7" ht="12">
      <c r="A14" s="5" t="s">
        <v>227</v>
      </c>
      <c r="B14" s="5" t="s">
        <v>228</v>
      </c>
      <c r="C14" s="5">
        <v>6.17</v>
      </c>
      <c r="D14" s="6">
        <v>20644601</v>
      </c>
      <c r="E14" s="6">
        <v>89166328</v>
      </c>
      <c r="F14" s="6">
        <v>35326528</v>
      </c>
      <c r="G14" s="6">
        <v>112676788</v>
      </c>
    </row>
    <row r="15" spans="1:7" ht="12">
      <c r="A15" s="5" t="s">
        <v>229</v>
      </c>
      <c r="B15" s="5" t="s">
        <v>230</v>
      </c>
      <c r="C15" s="5">
        <v>6.18</v>
      </c>
      <c r="D15" s="6">
        <v>290802134</v>
      </c>
      <c r="E15" s="6">
        <v>299303540</v>
      </c>
      <c r="F15" s="6">
        <v>1037343143</v>
      </c>
      <c r="G15" s="6">
        <v>670336341</v>
      </c>
    </row>
    <row r="16" spans="1:7" ht="12">
      <c r="A16" s="5" t="s">
        <v>231</v>
      </c>
      <c r="B16" s="5" t="s">
        <v>232</v>
      </c>
      <c r="C16" s="5"/>
      <c r="D16" s="6">
        <v>285407764</v>
      </c>
      <c r="E16" s="6">
        <v>299303540</v>
      </c>
      <c r="F16" s="6">
        <v>1017521163</v>
      </c>
      <c r="G16" s="6">
        <v>670336341</v>
      </c>
    </row>
    <row r="17" spans="1:7" ht="12">
      <c r="A17" s="5" t="s">
        <v>233</v>
      </c>
      <c r="B17" s="5" t="s">
        <v>234</v>
      </c>
      <c r="C17" s="5">
        <v>6.19</v>
      </c>
      <c r="D17" s="6">
        <v>4666663676</v>
      </c>
      <c r="E17" s="6">
        <v>5277600820</v>
      </c>
      <c r="F17" s="6">
        <v>9454233970</v>
      </c>
      <c r="G17" s="6">
        <v>10642262431</v>
      </c>
    </row>
    <row r="18" spans="1:7" ht="12">
      <c r="A18" s="5" t="s">
        <v>235</v>
      </c>
      <c r="B18" s="5" t="s">
        <v>236</v>
      </c>
      <c r="C18" s="5"/>
      <c r="D18" s="6">
        <v>4070898437</v>
      </c>
      <c r="E18" s="6">
        <v>2769197111</v>
      </c>
      <c r="F18" s="6">
        <v>6983949824</v>
      </c>
      <c r="G18" s="6">
        <v>5635504391</v>
      </c>
    </row>
    <row r="19" spans="1:7" ht="12">
      <c r="A19" s="7" t="s">
        <v>237</v>
      </c>
      <c r="B19" s="7" t="s">
        <v>238</v>
      </c>
      <c r="C19" s="7"/>
      <c r="D19" s="8">
        <v>528621626</v>
      </c>
      <c r="E19" s="8">
        <v>231962039</v>
      </c>
      <c r="F19" s="8">
        <v>1161254705</v>
      </c>
      <c r="G19" s="8">
        <v>376889780</v>
      </c>
    </row>
    <row r="20" spans="1:7" ht="12">
      <c r="A20" s="5" t="s">
        <v>239</v>
      </c>
      <c r="B20" s="5" t="s">
        <v>240</v>
      </c>
      <c r="C20" s="5"/>
      <c r="D20" s="6">
        <v>91818181</v>
      </c>
      <c r="E20" s="6">
        <v>27272727</v>
      </c>
      <c r="F20" s="6">
        <v>269968331</v>
      </c>
      <c r="G20" s="6">
        <v>86363636</v>
      </c>
    </row>
    <row r="21" spans="1:7" ht="12">
      <c r="A21" s="5" t="s">
        <v>241</v>
      </c>
      <c r="B21" s="5" t="s">
        <v>242</v>
      </c>
      <c r="C21" s="5"/>
      <c r="D21" s="6">
        <v>115355077</v>
      </c>
      <c r="E21" s="6"/>
      <c r="F21" s="6">
        <v>175184627</v>
      </c>
      <c r="G21" s="6"/>
    </row>
    <row r="22" spans="1:7" ht="12">
      <c r="A22" s="7" t="s">
        <v>243</v>
      </c>
      <c r="B22" s="7" t="s">
        <v>244</v>
      </c>
      <c r="C22" s="7"/>
      <c r="D22" s="8">
        <v>-23536896</v>
      </c>
      <c r="E22" s="8">
        <v>27272727</v>
      </c>
      <c r="F22" s="8">
        <v>94783704</v>
      </c>
      <c r="G22" s="8">
        <v>86363636</v>
      </c>
    </row>
    <row r="23" spans="1:7" ht="12">
      <c r="A23" s="5" t="s">
        <v>245</v>
      </c>
      <c r="B23" s="5" t="s">
        <v>246</v>
      </c>
      <c r="C23" s="5"/>
      <c r="D23" s="6"/>
      <c r="E23" s="6"/>
      <c r="F23" s="6"/>
      <c r="G23" s="6"/>
    </row>
    <row r="24" spans="1:7" ht="12">
      <c r="A24" s="7" t="s">
        <v>247</v>
      </c>
      <c r="B24" s="7" t="s">
        <v>248</v>
      </c>
      <c r="C24" s="7"/>
      <c r="D24" s="8">
        <v>505084730</v>
      </c>
      <c r="E24" s="8">
        <v>259234766</v>
      </c>
      <c r="F24" s="8">
        <v>1256038409</v>
      </c>
      <c r="G24" s="8">
        <v>463253416</v>
      </c>
    </row>
    <row r="25" spans="1:7" ht="12">
      <c r="A25" s="5" t="s">
        <v>249</v>
      </c>
      <c r="B25" s="5" t="s">
        <v>250</v>
      </c>
      <c r="C25" s="5">
        <v>6.2</v>
      </c>
      <c r="D25" s="6">
        <v>152411560</v>
      </c>
      <c r="E25" s="6">
        <v>64808691</v>
      </c>
      <c r="F25" s="6">
        <v>324736167</v>
      </c>
      <c r="G25" s="6">
        <v>115813354</v>
      </c>
    </row>
    <row r="26" spans="1:7" ht="12">
      <c r="A26" s="5" t="s">
        <v>251</v>
      </c>
      <c r="B26" s="5" t="s">
        <v>252</v>
      </c>
      <c r="C26" s="5"/>
      <c r="D26" s="6"/>
      <c r="E26" s="6"/>
      <c r="F26" s="6"/>
      <c r="G26" s="6"/>
    </row>
    <row r="27" spans="1:7" ht="12">
      <c r="A27" s="7" t="s">
        <v>253</v>
      </c>
      <c r="B27" s="7" t="s">
        <v>254</v>
      </c>
      <c r="C27" s="7"/>
      <c r="D27" s="8">
        <v>352673170</v>
      </c>
      <c r="E27" s="8">
        <v>194426075</v>
      </c>
      <c r="F27" s="8">
        <v>931302242</v>
      </c>
      <c r="G27" s="8">
        <v>347440062</v>
      </c>
    </row>
    <row r="28" spans="1:7" ht="12">
      <c r="A28" s="5" t="s">
        <v>255</v>
      </c>
      <c r="B28" s="5" t="s">
        <v>256</v>
      </c>
      <c r="C28" s="5"/>
      <c r="D28" s="6"/>
      <c r="E28" s="6"/>
      <c r="F28" s="6"/>
      <c r="G28" s="6"/>
    </row>
    <row r="29" spans="1:7" ht="12">
      <c r="A29" s="5" t="s">
        <v>257</v>
      </c>
      <c r="B29" s="5" t="s">
        <v>258</v>
      </c>
      <c r="C29" s="5"/>
      <c r="D29" s="6">
        <v>352673170</v>
      </c>
      <c r="E29" s="6">
        <v>194426075</v>
      </c>
      <c r="F29" s="6">
        <v>931302242</v>
      </c>
      <c r="G29" s="6">
        <v>347440062</v>
      </c>
    </row>
    <row r="30" spans="1:7" ht="12">
      <c r="A30" s="5" t="s">
        <v>259</v>
      </c>
      <c r="B30" s="5" t="s">
        <v>260</v>
      </c>
      <c r="C30" s="5">
        <v>6.21</v>
      </c>
      <c r="D30" s="6">
        <v>220</v>
      </c>
      <c r="E30" s="6">
        <v>122</v>
      </c>
      <c r="F30" s="6">
        <v>582</v>
      </c>
      <c r="G30" s="6">
        <v>217</v>
      </c>
    </row>
  </sheetData>
  <sheetProtection/>
  <mergeCells count="12">
    <mergeCell ref="C7:C8"/>
    <mergeCell ref="D7:D8"/>
    <mergeCell ref="E7:E8"/>
    <mergeCell ref="F7:F8"/>
    <mergeCell ref="G7:G8"/>
    <mergeCell ref="A1:B1"/>
    <mergeCell ref="A2:B2"/>
    <mergeCell ref="A3:B3"/>
    <mergeCell ref="C4:D4"/>
    <mergeCell ref="A5:D5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4">
      <selection activeCell="C10" sqref="C10"/>
    </sheetView>
  </sheetViews>
  <sheetFormatPr defaultColWidth="9.140625" defaultRowHeight="12"/>
  <cols>
    <col min="1" max="1" width="44.140625" style="10" customWidth="1"/>
    <col min="2" max="3" width="25.28125" style="10" customWidth="1"/>
    <col min="4" max="16384" width="9.140625" style="10" customWidth="1"/>
  </cols>
  <sheetData>
    <row r="1" spans="1:2" ht="16.5">
      <c r="A1" s="9" t="s">
        <v>323</v>
      </c>
      <c r="B1" s="9"/>
    </row>
    <row r="8" spans="1:3" ht="15.75">
      <c r="A8" s="215" t="s">
        <v>422</v>
      </c>
      <c r="B8" s="215"/>
      <c r="C8" s="141"/>
    </row>
    <row r="9" spans="1:3" ht="15.75">
      <c r="A9" s="79"/>
      <c r="B9" s="216" t="s">
        <v>325</v>
      </c>
      <c r="C9" s="216" t="s">
        <v>325</v>
      </c>
    </row>
    <row r="10" spans="1:3" ht="24.75" customHeight="1">
      <c r="A10" s="142" t="s">
        <v>2</v>
      </c>
      <c r="B10" s="132" t="s">
        <v>500</v>
      </c>
      <c r="C10" s="132" t="s">
        <v>501</v>
      </c>
    </row>
    <row r="11" spans="1:3" ht="24.75" customHeight="1">
      <c r="A11" s="143" t="s">
        <v>423</v>
      </c>
      <c r="B11" s="134">
        <f>SUM(B12:B18)</f>
        <v>35326528</v>
      </c>
      <c r="C11" s="134">
        <f>SUM(C12:C18)</f>
        <v>112676788</v>
      </c>
    </row>
    <row r="12" spans="1:3" ht="24.75" customHeight="1">
      <c r="A12" s="144" t="s">
        <v>424</v>
      </c>
      <c r="B12" s="138">
        <v>18940321</v>
      </c>
      <c r="C12" s="138">
        <v>105077898</v>
      </c>
    </row>
    <row r="13" spans="1:3" ht="24.75" customHeight="1">
      <c r="A13" s="145" t="s">
        <v>425</v>
      </c>
      <c r="B13" s="138"/>
      <c r="C13" s="138"/>
    </row>
    <row r="14" spans="1:3" ht="24.75" customHeight="1">
      <c r="A14" s="145" t="s">
        <v>426</v>
      </c>
      <c r="B14" s="138"/>
      <c r="C14" s="138"/>
    </row>
    <row r="15" spans="1:3" ht="24.75" customHeight="1">
      <c r="A15" s="145" t="s">
        <v>427</v>
      </c>
      <c r="B15" s="138">
        <v>16386207</v>
      </c>
      <c r="C15" s="138">
        <v>7598890</v>
      </c>
    </row>
    <row r="16" spans="1:3" ht="24.75" customHeight="1">
      <c r="A16" s="145" t="s">
        <v>428</v>
      </c>
      <c r="B16" s="138"/>
      <c r="C16" s="138"/>
    </row>
    <row r="17" spans="1:3" ht="24.75" customHeight="1">
      <c r="A17" s="146" t="s">
        <v>429</v>
      </c>
      <c r="B17" s="138"/>
      <c r="C17" s="147"/>
    </row>
    <row r="18" spans="1:3" ht="24.75" customHeight="1">
      <c r="A18" s="148" t="s">
        <v>430</v>
      </c>
      <c r="B18" s="149"/>
      <c r="C18" s="149"/>
    </row>
    <row r="19" spans="2:3" ht="12.75">
      <c r="B19" s="19">
        <v>0</v>
      </c>
      <c r="C19" s="19">
        <v>0</v>
      </c>
    </row>
    <row r="20" ht="12.75">
      <c r="C20" s="19"/>
    </row>
  </sheetData>
  <sheetProtection/>
  <mergeCells count="2">
    <mergeCell ref="A8:B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0" sqref="C10"/>
    </sheetView>
  </sheetViews>
  <sheetFormatPr defaultColWidth="9.140625" defaultRowHeight="12"/>
  <cols>
    <col min="1" max="1" width="44.140625" style="10" customWidth="1"/>
    <col min="2" max="3" width="25.28125" style="10" customWidth="1"/>
    <col min="4" max="16384" width="9.140625" style="10" customWidth="1"/>
  </cols>
  <sheetData>
    <row r="1" spans="1:2" ht="16.5">
      <c r="A1" s="9" t="s">
        <v>323</v>
      </c>
      <c r="B1" s="9"/>
    </row>
    <row r="8" spans="1:3" ht="15.75">
      <c r="A8" s="215" t="s">
        <v>431</v>
      </c>
      <c r="B8" s="215"/>
      <c r="C8" s="141"/>
    </row>
    <row r="9" spans="1:3" ht="15.75">
      <c r="A9" s="79"/>
      <c r="B9" s="216" t="s">
        <v>325</v>
      </c>
      <c r="C9" s="216" t="s">
        <v>325</v>
      </c>
    </row>
    <row r="10" spans="1:3" ht="24.75" customHeight="1">
      <c r="A10" s="142" t="s">
        <v>2</v>
      </c>
      <c r="B10" s="132" t="s">
        <v>500</v>
      </c>
      <c r="C10" s="132" t="s">
        <v>501</v>
      </c>
    </row>
    <row r="11" spans="1:3" ht="24.75" customHeight="1">
      <c r="A11" s="150" t="s">
        <v>432</v>
      </c>
      <c r="B11" s="151">
        <f>SUM(B12:B17)</f>
        <v>1037343143</v>
      </c>
      <c r="C11" s="151">
        <f>SUM(C12:C17)</f>
        <v>670336341</v>
      </c>
    </row>
    <row r="12" spans="1:4" ht="24.75" customHeight="1">
      <c r="A12" s="144" t="s">
        <v>433</v>
      </c>
      <c r="B12" s="138">
        <v>1017521163</v>
      </c>
      <c r="C12" s="138">
        <v>668464000</v>
      </c>
      <c r="D12" s="45"/>
    </row>
    <row r="13" spans="1:3" ht="24.75" customHeight="1">
      <c r="A13" s="145" t="s">
        <v>434</v>
      </c>
      <c r="B13" s="138"/>
      <c r="C13" s="138"/>
    </row>
    <row r="14" spans="1:3" ht="24.75" customHeight="1">
      <c r="A14" s="145" t="s">
        <v>435</v>
      </c>
      <c r="B14" s="138"/>
      <c r="C14" s="138"/>
    </row>
    <row r="15" spans="1:3" ht="24.75" customHeight="1">
      <c r="A15" s="145" t="s">
        <v>436</v>
      </c>
      <c r="B15" s="138">
        <v>19821980</v>
      </c>
      <c r="C15" s="138">
        <v>1872341</v>
      </c>
    </row>
    <row r="16" spans="1:3" ht="24.75" customHeight="1">
      <c r="A16" s="145" t="s">
        <v>437</v>
      </c>
      <c r="B16" s="138"/>
      <c r="C16" s="138"/>
    </row>
    <row r="17" spans="1:3" ht="24.75" customHeight="1">
      <c r="A17" s="148" t="s">
        <v>438</v>
      </c>
      <c r="B17" s="149"/>
      <c r="C17" s="152"/>
    </row>
    <row r="18" spans="2:3" ht="12.75">
      <c r="B18" s="153">
        <v>0</v>
      </c>
      <c r="C18" s="153">
        <v>0</v>
      </c>
    </row>
    <row r="19" spans="2:3" ht="12.75">
      <c r="B19" s="19"/>
      <c r="C19" s="19"/>
    </row>
    <row r="20" ht="12.75">
      <c r="C20" s="19"/>
    </row>
    <row r="21" ht="12.75">
      <c r="C21" s="19"/>
    </row>
  </sheetData>
  <sheetProtection/>
  <mergeCells count="2">
    <mergeCell ref="A8:B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1" sqref="C11"/>
    </sheetView>
  </sheetViews>
  <sheetFormatPr defaultColWidth="9.140625" defaultRowHeight="12"/>
  <cols>
    <col min="1" max="1" width="44.140625" style="10" customWidth="1"/>
    <col min="2" max="3" width="25.28125" style="10" customWidth="1"/>
    <col min="4" max="16384" width="9.140625" style="10" customWidth="1"/>
  </cols>
  <sheetData>
    <row r="1" spans="1:2" ht="16.5">
      <c r="A1" s="9" t="s">
        <v>323</v>
      </c>
      <c r="B1" s="9"/>
    </row>
    <row r="8" spans="1:3" s="79" customFormat="1" ht="15.75">
      <c r="A8" s="217" t="s">
        <v>439</v>
      </c>
      <c r="B8" s="217"/>
      <c r="C8" s="154"/>
    </row>
    <row r="9" s="79" customFormat="1" ht="15.75">
      <c r="C9" s="155" t="s">
        <v>325</v>
      </c>
    </row>
    <row r="10" spans="1:3" s="79" customFormat="1" ht="16.5" customHeight="1">
      <c r="A10" s="142" t="s">
        <v>2</v>
      </c>
      <c r="B10" s="132" t="s">
        <v>500</v>
      </c>
      <c r="C10" s="132" t="s">
        <v>501</v>
      </c>
    </row>
    <row r="11" spans="1:3" s="158" customFormat="1" ht="16.5" customHeight="1">
      <c r="A11" s="156" t="s">
        <v>440</v>
      </c>
      <c r="B11" s="157">
        <f>SUM(B12:B16)</f>
        <v>54825200161</v>
      </c>
      <c r="C11" s="157">
        <f>SUM(C12:C16)</f>
        <v>52367672548</v>
      </c>
    </row>
    <row r="12" spans="1:3" s="79" customFormat="1" ht="16.5" customHeight="1">
      <c r="A12" s="145" t="s">
        <v>441</v>
      </c>
      <c r="B12" s="159">
        <v>24778202918</v>
      </c>
      <c r="C12" s="159">
        <v>23593447891</v>
      </c>
    </row>
    <row r="13" spans="1:3" s="79" customFormat="1" ht="16.5" customHeight="1">
      <c r="A13" s="145" t="s">
        <v>442</v>
      </c>
      <c r="B13" s="159">
        <v>14205517637</v>
      </c>
      <c r="C13" s="159">
        <v>13614670810</v>
      </c>
    </row>
    <row r="14" spans="1:3" s="79" customFormat="1" ht="16.5" customHeight="1">
      <c r="A14" s="145" t="s">
        <v>443</v>
      </c>
      <c r="B14" s="159">
        <v>3317245893</v>
      </c>
      <c r="C14" s="159">
        <v>2791184874</v>
      </c>
    </row>
    <row r="15" spans="1:3" s="79" customFormat="1" ht="16.5" customHeight="1">
      <c r="A15" s="145" t="s">
        <v>444</v>
      </c>
      <c r="B15" s="159">
        <v>712821241</v>
      </c>
      <c r="C15" s="159">
        <v>1348129462</v>
      </c>
    </row>
    <row r="16" spans="1:3" s="79" customFormat="1" ht="16.5" customHeight="1">
      <c r="A16" s="148" t="s">
        <v>445</v>
      </c>
      <c r="B16" s="160">
        <v>11811412472</v>
      </c>
      <c r="C16" s="160">
        <v>11020239511</v>
      </c>
    </row>
    <row r="18" ht="12.75">
      <c r="B18" s="19"/>
    </row>
    <row r="19" spans="2:3" ht="12.75">
      <c r="B19" s="19"/>
      <c r="C19" s="19"/>
    </row>
  </sheetData>
  <sheetProtection/>
  <mergeCells count="1"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9">
      <selection activeCell="E26" sqref="E26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</cols>
  <sheetData>
    <row r="1" spans="1:3" ht="12">
      <c r="A1" s="202" t="s">
        <v>208</v>
      </c>
      <c r="B1" s="203"/>
      <c r="C1" t="s">
        <v>0</v>
      </c>
    </row>
    <row r="2" spans="1:3" ht="12">
      <c r="A2" s="203" t="s">
        <v>213</v>
      </c>
      <c r="B2" s="203"/>
      <c r="C2" t="s">
        <v>451</v>
      </c>
    </row>
    <row r="3" spans="1:2" ht="12">
      <c r="A3" s="203" t="s">
        <v>214</v>
      </c>
      <c r="B3" s="203"/>
    </row>
    <row r="4" spans="3:4" ht="12">
      <c r="C4" s="203" t="s">
        <v>261</v>
      </c>
      <c r="D4" s="203"/>
    </row>
    <row r="5" spans="1:4" ht="19.5" customHeight="1">
      <c r="A5" s="204" t="s">
        <v>262</v>
      </c>
      <c r="B5" s="203"/>
      <c r="C5" s="203"/>
      <c r="D5" s="203"/>
    </row>
    <row r="7" spans="1:5" ht="12">
      <c r="A7" s="200" t="s">
        <v>2</v>
      </c>
      <c r="B7" s="200" t="s">
        <v>3</v>
      </c>
      <c r="C7" s="200" t="s">
        <v>4</v>
      </c>
      <c r="D7" s="200" t="s">
        <v>217</v>
      </c>
      <c r="E7" s="200" t="s">
        <v>218</v>
      </c>
    </row>
    <row r="8" spans="1:5" ht="12">
      <c r="A8" s="201"/>
      <c r="B8" s="201"/>
      <c r="C8" s="201"/>
      <c r="D8" s="201"/>
      <c r="E8" s="201"/>
    </row>
    <row r="9" spans="1:5" ht="12">
      <c r="A9" s="7" t="s">
        <v>263</v>
      </c>
      <c r="B9" s="7"/>
      <c r="C9" s="7"/>
      <c r="D9" s="7" t="s">
        <v>8</v>
      </c>
      <c r="E9" s="7" t="s">
        <v>8</v>
      </c>
    </row>
    <row r="10" spans="1:5" ht="12">
      <c r="A10" s="5" t="s">
        <v>264</v>
      </c>
      <c r="B10" s="5" t="s">
        <v>198</v>
      </c>
      <c r="C10" s="5"/>
      <c r="D10" s="6">
        <v>1256038409</v>
      </c>
      <c r="E10" s="6">
        <v>463253416</v>
      </c>
    </row>
    <row r="11" spans="1:5" ht="12">
      <c r="A11" s="7" t="s">
        <v>265</v>
      </c>
      <c r="B11" s="7"/>
      <c r="C11" s="7"/>
      <c r="D11" s="8"/>
      <c r="E11" s="8"/>
    </row>
    <row r="12" spans="1:5" ht="12">
      <c r="A12" s="5" t="s">
        <v>266</v>
      </c>
      <c r="B12" s="5" t="s">
        <v>200</v>
      </c>
      <c r="C12" s="5"/>
      <c r="D12" s="6">
        <v>3317245893</v>
      </c>
      <c r="E12" s="6">
        <v>2791184874</v>
      </c>
    </row>
    <row r="13" spans="1:5" ht="12">
      <c r="A13" s="5" t="s">
        <v>267</v>
      </c>
      <c r="B13" s="5" t="s">
        <v>202</v>
      </c>
      <c r="C13" s="5"/>
      <c r="D13" s="6"/>
      <c r="E13" s="6"/>
    </row>
    <row r="14" spans="1:5" ht="12">
      <c r="A14" s="5" t="s">
        <v>268</v>
      </c>
      <c r="B14" s="5" t="s">
        <v>204</v>
      </c>
      <c r="C14" s="5"/>
      <c r="D14" s="6"/>
      <c r="E14" s="6"/>
    </row>
    <row r="15" spans="1:5" ht="12">
      <c r="A15" s="5" t="s">
        <v>269</v>
      </c>
      <c r="B15" s="5" t="s">
        <v>205</v>
      </c>
      <c r="C15" s="5"/>
      <c r="D15" s="6">
        <v>-245455309</v>
      </c>
      <c r="E15" s="6">
        <v>-191441534</v>
      </c>
    </row>
    <row r="16" spans="1:5" ht="12">
      <c r="A16" s="5" t="s">
        <v>270</v>
      </c>
      <c r="B16" s="5" t="s">
        <v>207</v>
      </c>
      <c r="C16" s="5"/>
      <c r="D16" s="6">
        <v>1017521163</v>
      </c>
      <c r="E16" s="6">
        <v>668464000</v>
      </c>
    </row>
    <row r="17" spans="1:5" ht="12">
      <c r="A17" s="7" t="s">
        <v>271</v>
      </c>
      <c r="B17" s="7" t="s">
        <v>272</v>
      </c>
      <c r="C17" s="7"/>
      <c r="D17" s="8">
        <v>5345350156</v>
      </c>
      <c r="E17" s="8">
        <v>3731460756</v>
      </c>
    </row>
    <row r="18" spans="1:5" ht="12">
      <c r="A18" s="5" t="s">
        <v>273</v>
      </c>
      <c r="B18" s="5" t="s">
        <v>274</v>
      </c>
      <c r="C18" s="5"/>
      <c r="D18" s="6">
        <v>-7091136087</v>
      </c>
      <c r="E18" s="6">
        <v>-12274443257</v>
      </c>
    </row>
    <row r="19" spans="1:5" ht="12">
      <c r="A19" s="5" t="s">
        <v>275</v>
      </c>
      <c r="B19" s="5" t="s">
        <v>222</v>
      </c>
      <c r="C19" s="5"/>
      <c r="D19" s="6">
        <v>123584084</v>
      </c>
      <c r="E19" s="6">
        <v>-1827374939</v>
      </c>
    </row>
    <row r="20" spans="1:5" ht="12">
      <c r="A20" s="5" t="s">
        <v>276</v>
      </c>
      <c r="B20" s="5" t="s">
        <v>224</v>
      </c>
      <c r="C20" s="5"/>
      <c r="D20" s="6">
        <v>20188371793</v>
      </c>
      <c r="E20" s="6">
        <v>36852341333</v>
      </c>
    </row>
    <row r="21" spans="1:5" ht="12">
      <c r="A21" s="5" t="s">
        <v>277</v>
      </c>
      <c r="B21" s="5" t="s">
        <v>278</v>
      </c>
      <c r="C21" s="5"/>
      <c r="D21" s="6">
        <v>-3744180745</v>
      </c>
      <c r="E21" s="6">
        <v>-1471369795</v>
      </c>
    </row>
    <row r="22" spans="1:5" ht="12">
      <c r="A22" s="5" t="s">
        <v>279</v>
      </c>
      <c r="B22" s="5" t="s">
        <v>280</v>
      </c>
      <c r="C22" s="5"/>
      <c r="D22" s="6">
        <v>-1017521163</v>
      </c>
      <c r="E22" s="6">
        <v>-668464000</v>
      </c>
    </row>
    <row r="23" spans="1:5" ht="12">
      <c r="A23" s="5" t="s">
        <v>281</v>
      </c>
      <c r="B23" s="5" t="s">
        <v>282</v>
      </c>
      <c r="C23" s="5"/>
      <c r="D23" s="6">
        <v>-241865384</v>
      </c>
      <c r="E23" s="6">
        <v>-1416152499</v>
      </c>
    </row>
    <row r="24" spans="1:5" ht="12">
      <c r="A24" s="5" t="s">
        <v>283</v>
      </c>
      <c r="B24" s="5" t="s">
        <v>284</v>
      </c>
      <c r="C24" s="5"/>
      <c r="D24" s="6">
        <v>1980000000</v>
      </c>
      <c r="E24" s="6">
        <v>2050500000</v>
      </c>
    </row>
    <row r="25" spans="1:5" ht="12">
      <c r="A25" s="5" t="s">
        <v>285</v>
      </c>
      <c r="B25" s="5" t="s">
        <v>286</v>
      </c>
      <c r="C25" s="5"/>
      <c r="D25" s="6">
        <v>-692358719</v>
      </c>
      <c r="E25" s="6">
        <v>-238950000</v>
      </c>
    </row>
    <row r="26" spans="1:5" ht="12">
      <c r="A26" s="7" t="s">
        <v>287</v>
      </c>
      <c r="B26" s="7" t="s">
        <v>226</v>
      </c>
      <c r="C26" s="7"/>
      <c r="D26" s="8">
        <v>14850243935</v>
      </c>
      <c r="E26" s="8">
        <v>24737547599</v>
      </c>
    </row>
    <row r="27" spans="1:5" ht="12">
      <c r="A27" s="7" t="s">
        <v>288</v>
      </c>
      <c r="B27" s="7"/>
      <c r="C27" s="7"/>
      <c r="D27" s="8"/>
      <c r="E27" s="8"/>
    </row>
    <row r="28" spans="1:5" ht="12">
      <c r="A28" s="5" t="s">
        <v>289</v>
      </c>
      <c r="B28" s="5" t="s">
        <v>228</v>
      </c>
      <c r="C28" s="5"/>
      <c r="D28" s="6">
        <v>-4350367727</v>
      </c>
      <c r="E28" s="6">
        <v>-6521481817</v>
      </c>
    </row>
    <row r="29" spans="1:5" ht="12">
      <c r="A29" s="5" t="s">
        <v>290</v>
      </c>
      <c r="B29" s="5" t="s">
        <v>230</v>
      </c>
      <c r="C29" s="5"/>
      <c r="D29" s="6">
        <v>269958331</v>
      </c>
      <c r="E29" s="6">
        <v>86363636</v>
      </c>
    </row>
    <row r="30" spans="1:5" ht="12">
      <c r="A30" s="5" t="s">
        <v>291</v>
      </c>
      <c r="B30" s="5" t="s">
        <v>232</v>
      </c>
      <c r="C30" s="5"/>
      <c r="D30" s="6"/>
      <c r="E30" s="6"/>
    </row>
    <row r="31" spans="1:5" ht="12">
      <c r="A31" s="5" t="s">
        <v>292</v>
      </c>
      <c r="B31" s="5" t="s">
        <v>234</v>
      </c>
      <c r="C31" s="5"/>
      <c r="D31" s="6"/>
      <c r="E31" s="6"/>
    </row>
    <row r="32" spans="1:5" ht="12">
      <c r="A32" s="5" t="s">
        <v>293</v>
      </c>
      <c r="B32" s="5" t="s">
        <v>236</v>
      </c>
      <c r="C32" s="5"/>
      <c r="D32" s="6"/>
      <c r="E32" s="6"/>
    </row>
    <row r="33" spans="1:5" ht="12">
      <c r="A33" s="5" t="s">
        <v>294</v>
      </c>
      <c r="B33" s="5" t="s">
        <v>295</v>
      </c>
      <c r="C33" s="5"/>
      <c r="D33" s="6"/>
      <c r="E33" s="6"/>
    </row>
    <row r="34" spans="1:5" ht="12">
      <c r="A34" s="5" t="s">
        <v>296</v>
      </c>
      <c r="B34" s="5" t="s">
        <v>297</v>
      </c>
      <c r="C34" s="5"/>
      <c r="D34" s="6">
        <v>35326528</v>
      </c>
      <c r="E34" s="6">
        <v>191441534</v>
      </c>
    </row>
    <row r="35" spans="1:5" ht="12">
      <c r="A35" s="7" t="s">
        <v>298</v>
      </c>
      <c r="B35" s="7" t="s">
        <v>238</v>
      </c>
      <c r="C35" s="7"/>
      <c r="D35" s="8">
        <v>-4045082868</v>
      </c>
      <c r="E35" s="8">
        <v>-6243676647</v>
      </c>
    </row>
    <row r="36" spans="1:5" ht="12">
      <c r="A36" s="7" t="s">
        <v>299</v>
      </c>
      <c r="B36" s="7"/>
      <c r="C36" s="7"/>
      <c r="D36" s="8"/>
      <c r="E36" s="8"/>
    </row>
    <row r="37" spans="1:5" ht="12">
      <c r="A37" s="5" t="s">
        <v>300</v>
      </c>
      <c r="B37" s="5" t="s">
        <v>240</v>
      </c>
      <c r="C37" s="5"/>
      <c r="D37" s="6"/>
      <c r="E37" s="6"/>
    </row>
    <row r="38" spans="1:5" ht="12">
      <c r="A38" s="5" t="s">
        <v>301</v>
      </c>
      <c r="B38" s="5" t="s">
        <v>242</v>
      </c>
      <c r="C38" s="5"/>
      <c r="D38" s="6"/>
      <c r="E38" s="6"/>
    </row>
    <row r="39" spans="1:5" ht="12">
      <c r="A39" s="5" t="s">
        <v>302</v>
      </c>
      <c r="B39" s="5" t="s">
        <v>303</v>
      </c>
      <c r="C39" s="5"/>
      <c r="D39" s="6">
        <v>10922294785</v>
      </c>
      <c r="E39" s="6">
        <v>609592811</v>
      </c>
    </row>
    <row r="40" spans="1:5" ht="12">
      <c r="A40" s="5" t="s">
        <v>304</v>
      </c>
      <c r="B40" s="5" t="s">
        <v>305</v>
      </c>
      <c r="C40" s="5"/>
      <c r="D40" s="6">
        <v>-21011027981</v>
      </c>
      <c r="E40" s="6">
        <v>-10315187005</v>
      </c>
    </row>
    <row r="41" spans="1:5" ht="12">
      <c r="A41" s="5" t="s">
        <v>306</v>
      </c>
      <c r="B41" s="5" t="s">
        <v>307</v>
      </c>
      <c r="C41" s="5"/>
      <c r="D41" s="6"/>
      <c r="E41" s="6"/>
    </row>
    <row r="42" spans="1:5" ht="12">
      <c r="A42" s="5" t="s">
        <v>308</v>
      </c>
      <c r="B42" s="5" t="s">
        <v>309</v>
      </c>
      <c r="C42" s="5"/>
      <c r="D42" s="6">
        <v>-1270714800</v>
      </c>
      <c r="E42" s="6">
        <v>-1891423200</v>
      </c>
    </row>
    <row r="43" spans="1:5" ht="12">
      <c r="A43" s="7" t="s">
        <v>310</v>
      </c>
      <c r="B43" s="7" t="s">
        <v>244</v>
      </c>
      <c r="C43" s="7"/>
      <c r="D43" s="8">
        <v>-11359447996</v>
      </c>
      <c r="E43" s="8">
        <v>-11597017394</v>
      </c>
    </row>
    <row r="44" spans="1:5" ht="12">
      <c r="A44" s="7" t="s">
        <v>311</v>
      </c>
      <c r="B44" s="7" t="s">
        <v>248</v>
      </c>
      <c r="C44" s="7"/>
      <c r="D44" s="8">
        <v>-554286929</v>
      </c>
      <c r="E44" s="8">
        <v>6896853558</v>
      </c>
    </row>
    <row r="45" spans="1:5" ht="12">
      <c r="A45" s="5" t="s">
        <v>312</v>
      </c>
      <c r="B45" s="5" t="s">
        <v>254</v>
      </c>
      <c r="C45" s="5"/>
      <c r="D45" s="6">
        <v>3259116050</v>
      </c>
      <c r="E45" s="6">
        <v>5792268868</v>
      </c>
    </row>
    <row r="46" spans="1:5" ht="12">
      <c r="A46" s="5" t="s">
        <v>313</v>
      </c>
      <c r="B46" s="5" t="s">
        <v>256</v>
      </c>
      <c r="C46" s="5"/>
      <c r="D46" s="6"/>
      <c r="E46" s="6"/>
    </row>
    <row r="47" spans="1:5" ht="12">
      <c r="A47" s="7" t="s">
        <v>314</v>
      </c>
      <c r="B47" s="7" t="s">
        <v>260</v>
      </c>
      <c r="C47" s="7"/>
      <c r="D47" s="8">
        <v>2704829121</v>
      </c>
      <c r="E47" s="8">
        <v>12689122426</v>
      </c>
    </row>
  </sheetData>
  <sheetProtection/>
  <mergeCells count="10">
    <mergeCell ref="E7:E8"/>
    <mergeCell ref="A1:B1"/>
    <mergeCell ref="A2:B2"/>
    <mergeCell ref="A3:B3"/>
    <mergeCell ref="C4:D4"/>
    <mergeCell ref="A5:D5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8" sqref="B18"/>
    </sheetView>
  </sheetViews>
  <sheetFormatPr defaultColWidth="9.140625" defaultRowHeight="12"/>
  <cols>
    <col min="1" max="1" width="44.140625" style="10" customWidth="1"/>
    <col min="2" max="3" width="25.28125" style="10" customWidth="1"/>
    <col min="4" max="4" width="15.7109375" style="10" bestFit="1" customWidth="1"/>
    <col min="5" max="16384" width="9.140625" style="10" customWidth="1"/>
  </cols>
  <sheetData>
    <row r="1" spans="1:2" ht="16.5">
      <c r="A1" s="9" t="s">
        <v>323</v>
      </c>
      <c r="B1" s="9"/>
    </row>
    <row r="8" spans="1:3" ht="15.75">
      <c r="A8" s="11" t="s">
        <v>315</v>
      </c>
      <c r="B8" s="12"/>
      <c r="C8" s="12"/>
    </row>
    <row r="9" spans="1:3" ht="15.75">
      <c r="A9" s="12"/>
      <c r="B9" s="205" t="s">
        <v>316</v>
      </c>
      <c r="C9" s="205"/>
    </row>
    <row r="10" spans="1:3" ht="24.75" customHeight="1">
      <c r="A10" s="13" t="s">
        <v>2</v>
      </c>
      <c r="B10" s="14" t="s">
        <v>317</v>
      </c>
      <c r="C10" s="14" t="s">
        <v>318</v>
      </c>
    </row>
    <row r="11" spans="1:3" ht="24.75" customHeight="1">
      <c r="A11" s="15" t="s">
        <v>319</v>
      </c>
      <c r="B11" s="16">
        <v>666552902</v>
      </c>
      <c r="C11" s="16">
        <v>313941939</v>
      </c>
    </row>
    <row r="12" spans="1:4" ht="24.75" customHeight="1">
      <c r="A12" s="15" t="s">
        <v>320</v>
      </c>
      <c r="B12" s="16">
        <v>2038276219</v>
      </c>
      <c r="C12" s="16">
        <v>2945174111</v>
      </c>
      <c r="D12" s="17"/>
    </row>
    <row r="13" spans="1:4" ht="24.75" customHeight="1">
      <c r="A13" s="15" t="s">
        <v>321</v>
      </c>
      <c r="B13" s="16"/>
      <c r="C13" s="16"/>
      <c r="D13" s="17"/>
    </row>
    <row r="14" spans="1:3" ht="24.75" customHeight="1">
      <c r="A14" s="13" t="s">
        <v>322</v>
      </c>
      <c r="B14" s="18">
        <f>SUM(B11:B12)</f>
        <v>2704829121</v>
      </c>
      <c r="C14" s="18">
        <f>SUM(C11:C12)</f>
        <v>3259116050</v>
      </c>
    </row>
    <row r="15" spans="2:3" ht="12.75">
      <c r="B15" s="19">
        <v>0</v>
      </c>
      <c r="C15" s="19">
        <v>0</v>
      </c>
    </row>
    <row r="16" spans="2:3" ht="12.75">
      <c r="B16" s="19"/>
      <c r="C16" s="19"/>
    </row>
  </sheetData>
  <sheetProtection/>
  <mergeCells count="1"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5" sqref="C15"/>
    </sheetView>
  </sheetViews>
  <sheetFormatPr defaultColWidth="9.140625" defaultRowHeight="12"/>
  <cols>
    <col min="1" max="1" width="44.140625" style="10" customWidth="1"/>
    <col min="2" max="3" width="25.28125" style="10" customWidth="1"/>
    <col min="4" max="16384" width="9.140625" style="10" customWidth="1"/>
  </cols>
  <sheetData>
    <row r="1" spans="1:2" ht="16.5">
      <c r="A1" s="9" t="s">
        <v>323</v>
      </c>
      <c r="B1" s="9"/>
    </row>
    <row r="8" spans="1:3" ht="15.75">
      <c r="A8" s="206" t="s">
        <v>324</v>
      </c>
      <c r="B8" s="206"/>
      <c r="C8" s="20"/>
    </row>
    <row r="9" spans="1:3" ht="15.75">
      <c r="A9" s="12"/>
      <c r="B9" s="207" t="s">
        <v>325</v>
      </c>
      <c r="C9" s="207" t="s">
        <v>325</v>
      </c>
    </row>
    <row r="10" spans="1:3" ht="25.5" customHeight="1">
      <c r="A10" s="13" t="s">
        <v>2</v>
      </c>
      <c r="B10" s="14" t="s">
        <v>317</v>
      </c>
      <c r="C10" s="14" t="s">
        <v>318</v>
      </c>
    </row>
    <row r="11" spans="1:3" ht="25.5" customHeight="1">
      <c r="A11" s="21" t="s">
        <v>326</v>
      </c>
      <c r="B11" s="22"/>
      <c r="C11" s="22"/>
    </row>
    <row r="12" spans="1:3" ht="25.5" customHeight="1">
      <c r="A12" s="23" t="s">
        <v>327</v>
      </c>
      <c r="B12" s="24"/>
      <c r="C12" s="24"/>
    </row>
    <row r="13" spans="1:3" ht="25.5" customHeight="1">
      <c r="A13" s="23" t="s">
        <v>328</v>
      </c>
      <c r="B13" s="24"/>
      <c r="C13" s="24"/>
    </row>
    <row r="14" spans="1:4" ht="25.5" customHeight="1">
      <c r="A14" s="25" t="s">
        <v>329</v>
      </c>
      <c r="B14" s="24">
        <v>139265051</v>
      </c>
      <c r="C14" s="26">
        <v>279561619</v>
      </c>
      <c r="D14" s="27"/>
    </row>
    <row r="15" spans="1:3" ht="25.5" customHeight="1">
      <c r="A15" s="13" t="s">
        <v>322</v>
      </c>
      <c r="B15" s="28">
        <f>SUM(B11:B14)</f>
        <v>139265051</v>
      </c>
      <c r="C15" s="28">
        <f>SUM(C11:C14)</f>
        <v>279561619</v>
      </c>
    </row>
    <row r="16" spans="2:3" ht="12.75">
      <c r="B16" s="19">
        <v>0</v>
      </c>
      <c r="C16" s="19">
        <v>0</v>
      </c>
    </row>
    <row r="17" spans="2:3" ht="12.75">
      <c r="B17" s="19"/>
      <c r="C17" s="19"/>
    </row>
  </sheetData>
  <sheetProtection/>
  <mergeCells count="2">
    <mergeCell ref="A8:B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7">
      <selection activeCell="C18" sqref="C18"/>
    </sheetView>
  </sheetViews>
  <sheetFormatPr defaultColWidth="9.140625" defaultRowHeight="12"/>
  <cols>
    <col min="1" max="1" width="44.140625" style="10" customWidth="1"/>
    <col min="2" max="3" width="25.28125" style="10" customWidth="1"/>
    <col min="4" max="16384" width="9.140625" style="10" customWidth="1"/>
  </cols>
  <sheetData>
    <row r="1" spans="1:2" ht="16.5">
      <c r="A1" s="9" t="s">
        <v>323</v>
      </c>
      <c r="B1" s="9"/>
    </row>
    <row r="5" ht="12.75" hidden="1"/>
    <row r="6" ht="12.75" hidden="1"/>
    <row r="7" ht="12.75" customHeight="1"/>
    <row r="8" spans="1:3" ht="15.75">
      <c r="A8" s="206" t="s">
        <v>330</v>
      </c>
      <c r="B8" s="206"/>
      <c r="C8" s="20"/>
    </row>
    <row r="9" spans="1:3" ht="15.75">
      <c r="A9" s="12"/>
      <c r="B9" s="207" t="s">
        <v>325</v>
      </c>
      <c r="C9" s="207" t="s">
        <v>325</v>
      </c>
    </row>
    <row r="10" spans="1:3" ht="18" customHeight="1">
      <c r="A10" s="29" t="s">
        <v>2</v>
      </c>
      <c r="B10" s="30" t="s">
        <v>317</v>
      </c>
      <c r="C10" s="30" t="s">
        <v>318</v>
      </c>
    </row>
    <row r="11" spans="1:3" ht="18" customHeight="1">
      <c r="A11" s="31" t="s">
        <v>331</v>
      </c>
      <c r="B11" s="32"/>
      <c r="C11" s="32"/>
    </row>
    <row r="12" spans="1:3" ht="18" customHeight="1">
      <c r="A12" s="33" t="s">
        <v>452</v>
      </c>
      <c r="B12" s="34"/>
      <c r="C12" s="34"/>
    </row>
    <row r="13" spans="1:3" ht="18" customHeight="1">
      <c r="A13" s="33" t="s">
        <v>453</v>
      </c>
      <c r="B13" s="34"/>
      <c r="C13" s="34"/>
    </row>
    <row r="14" spans="1:3" ht="18" customHeight="1">
      <c r="A14" s="35" t="s">
        <v>454</v>
      </c>
      <c r="B14" s="34"/>
      <c r="C14" s="34"/>
    </row>
    <row r="15" spans="1:3" ht="18" customHeight="1">
      <c r="A15" s="36" t="s">
        <v>332</v>
      </c>
      <c r="B15" s="37">
        <v>312396274</v>
      </c>
      <c r="C15" s="37">
        <v>267747183</v>
      </c>
    </row>
    <row r="16" spans="1:3" ht="18" customHeight="1">
      <c r="A16" s="36" t="s">
        <v>333</v>
      </c>
      <c r="B16" s="37">
        <v>5934000</v>
      </c>
      <c r="C16" s="37">
        <v>8059000</v>
      </c>
    </row>
    <row r="17" spans="1:3" ht="18" customHeight="1">
      <c r="A17" s="36" t="s">
        <v>334</v>
      </c>
      <c r="B17" s="37">
        <v>76260000</v>
      </c>
      <c r="C17" s="37"/>
    </row>
    <row r="18" spans="1:3" ht="18" customHeight="1">
      <c r="A18" s="36" t="s">
        <v>335</v>
      </c>
      <c r="B18" s="37">
        <f>SUM(B19:B21)</f>
        <v>8222982180</v>
      </c>
      <c r="C18" s="37">
        <f>SUM(C19:C21)</f>
        <v>8465350355</v>
      </c>
    </row>
    <row r="19" spans="1:3" ht="18" customHeight="1">
      <c r="A19" s="33" t="s">
        <v>455</v>
      </c>
      <c r="B19" s="34">
        <v>6275350944</v>
      </c>
      <c r="C19" s="34">
        <v>6590455850</v>
      </c>
    </row>
    <row r="20" spans="1:3" ht="18" customHeight="1">
      <c r="A20" s="33" t="s">
        <v>456</v>
      </c>
      <c r="B20" s="34">
        <v>949050930</v>
      </c>
      <c r="C20" s="34">
        <v>811234605</v>
      </c>
    </row>
    <row r="21" spans="1:3" ht="18" customHeight="1">
      <c r="A21" s="35" t="s">
        <v>457</v>
      </c>
      <c r="B21" s="38">
        <v>998580306</v>
      </c>
      <c r="C21" s="38">
        <v>1063659900</v>
      </c>
    </row>
    <row r="22" spans="1:3" ht="18" customHeight="1">
      <c r="A22" s="36" t="s">
        <v>336</v>
      </c>
      <c r="B22" s="37"/>
      <c r="C22" s="37"/>
    </row>
    <row r="23" spans="1:3" ht="18" customHeight="1">
      <c r="A23" s="36" t="s">
        <v>337</v>
      </c>
      <c r="B23" s="37"/>
      <c r="C23" s="37"/>
    </row>
    <row r="24" spans="1:3" ht="18" customHeight="1">
      <c r="A24" s="36" t="s">
        <v>338</v>
      </c>
      <c r="B24" s="37"/>
      <c r="C24" s="37"/>
    </row>
    <row r="25" spans="1:3" ht="18" customHeight="1">
      <c r="A25" s="39" t="s">
        <v>322</v>
      </c>
      <c r="B25" s="40">
        <f>B11+B15+B16+B17+B18+B22+B23+B24</f>
        <v>8617572454</v>
      </c>
      <c r="C25" s="40">
        <f>C11+C15+C16+C17+C18+C22+C23+C24</f>
        <v>8741156538</v>
      </c>
    </row>
    <row r="26" spans="2:3" ht="12.75">
      <c r="B26" s="19"/>
      <c r="C26" s="19"/>
    </row>
    <row r="27" ht="12.75">
      <c r="B27" s="19"/>
    </row>
  </sheetData>
  <sheetProtection/>
  <mergeCells count="2">
    <mergeCell ref="A8:B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4" sqref="A14"/>
    </sheetView>
  </sheetViews>
  <sheetFormatPr defaultColWidth="9.140625" defaultRowHeight="12"/>
  <cols>
    <col min="1" max="1" width="44.140625" style="10" customWidth="1"/>
    <col min="2" max="3" width="25.28125" style="10" customWidth="1"/>
    <col min="4" max="16384" width="9.140625" style="10" customWidth="1"/>
  </cols>
  <sheetData>
    <row r="1" spans="1:2" ht="16.5">
      <c r="A1" s="9" t="s">
        <v>323</v>
      </c>
      <c r="B1" s="9"/>
    </row>
    <row r="8" spans="1:3" ht="15.75">
      <c r="A8" s="206" t="s">
        <v>339</v>
      </c>
      <c r="B8" s="206"/>
      <c r="C8" s="20"/>
    </row>
    <row r="9" spans="1:3" ht="15.75">
      <c r="A9" s="12"/>
      <c r="B9" s="207" t="s">
        <v>325</v>
      </c>
      <c r="C9" s="207" t="s">
        <v>325</v>
      </c>
    </row>
    <row r="10" spans="1:3" ht="24.75" customHeight="1">
      <c r="A10" s="13" t="s">
        <v>2</v>
      </c>
      <c r="B10" s="14" t="s">
        <v>317</v>
      </c>
      <c r="C10" s="14" t="s">
        <v>318</v>
      </c>
    </row>
    <row r="11" spans="1:4" ht="24.75" customHeight="1">
      <c r="A11" s="21" t="s">
        <v>340</v>
      </c>
      <c r="B11" s="26"/>
      <c r="C11" s="26"/>
      <c r="D11" s="41"/>
    </row>
    <row r="12" spans="1:3" ht="24.75" customHeight="1">
      <c r="A12" s="23" t="s">
        <v>341</v>
      </c>
      <c r="B12" s="26"/>
      <c r="C12" s="26"/>
    </row>
    <row r="13" spans="1:3" ht="24.75" customHeight="1">
      <c r="A13" s="25" t="s">
        <v>342</v>
      </c>
      <c r="B13" s="26"/>
      <c r="C13" s="26"/>
    </row>
    <row r="14" spans="1:3" ht="24.75" customHeight="1">
      <c r="A14" s="42" t="s">
        <v>343</v>
      </c>
      <c r="B14" s="26"/>
      <c r="C14" s="26"/>
    </row>
    <row r="15" spans="1:3" ht="24.75" customHeight="1">
      <c r="A15" s="13" t="s">
        <v>322</v>
      </c>
      <c r="B15" s="43"/>
      <c r="C15" s="43"/>
    </row>
    <row r="16" spans="2:3" ht="12.75">
      <c r="B16" s="44"/>
      <c r="C16" s="19"/>
    </row>
    <row r="17" ht="12.75">
      <c r="B17" s="19"/>
    </row>
  </sheetData>
  <sheetProtection/>
  <mergeCells count="2">
    <mergeCell ref="A8:B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4" sqref="C14"/>
    </sheetView>
  </sheetViews>
  <sheetFormatPr defaultColWidth="9.140625" defaultRowHeight="12"/>
  <cols>
    <col min="1" max="1" width="44.140625" style="10" customWidth="1"/>
    <col min="2" max="3" width="25.28125" style="10" customWidth="1"/>
    <col min="4" max="16384" width="9.140625" style="10" customWidth="1"/>
  </cols>
  <sheetData>
    <row r="1" spans="1:2" ht="16.5">
      <c r="A1" s="9" t="s">
        <v>323</v>
      </c>
      <c r="B1" s="9"/>
    </row>
    <row r="8" spans="1:3" ht="15.75">
      <c r="A8" s="206" t="s">
        <v>344</v>
      </c>
      <c r="B8" s="206"/>
      <c r="C8" s="20"/>
    </row>
    <row r="9" spans="1:3" ht="15.75">
      <c r="A9" s="12"/>
      <c r="B9" s="207" t="s">
        <v>325</v>
      </c>
      <c r="C9" s="207" t="s">
        <v>325</v>
      </c>
    </row>
    <row r="10" spans="1:3" ht="24.75" customHeight="1">
      <c r="A10" s="13" t="s">
        <v>2</v>
      </c>
      <c r="B10" s="14" t="s">
        <v>317</v>
      </c>
      <c r="C10" s="14" t="s">
        <v>318</v>
      </c>
    </row>
    <row r="11" spans="1:3" ht="24.75" customHeight="1">
      <c r="A11" s="21" t="s">
        <v>345</v>
      </c>
      <c r="B11" s="26">
        <v>1395294000</v>
      </c>
      <c r="C11" s="26">
        <v>383205000</v>
      </c>
    </row>
    <row r="12" spans="1:3" ht="24.75" customHeight="1">
      <c r="A12" s="25" t="s">
        <v>346</v>
      </c>
      <c r="B12" s="26"/>
      <c r="C12" s="26"/>
    </row>
    <row r="13" spans="1:3" ht="24.75" customHeight="1">
      <c r="A13" s="25" t="s">
        <v>347</v>
      </c>
      <c r="B13" s="26">
        <v>119819000</v>
      </c>
      <c r="C13" s="26">
        <v>238819000</v>
      </c>
    </row>
    <row r="14" spans="1:3" ht="24.75" customHeight="1">
      <c r="A14" s="42" t="s">
        <v>348</v>
      </c>
      <c r="B14" s="26"/>
      <c r="C14" s="26"/>
    </row>
    <row r="15" spans="1:3" ht="24.75" customHeight="1">
      <c r="A15" s="13" t="s">
        <v>322</v>
      </c>
      <c r="B15" s="28"/>
      <c r="C15" s="28"/>
    </row>
    <row r="16" spans="2:3" ht="12.75">
      <c r="B16" s="19"/>
      <c r="C16" s="19"/>
    </row>
    <row r="17" ht="12.75">
      <c r="B17" s="19"/>
    </row>
  </sheetData>
  <sheetProtection/>
  <mergeCells count="2">
    <mergeCell ref="A8:B8"/>
    <mergeCell ref="B9:C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6">
      <selection activeCell="K8" sqref="K8"/>
    </sheetView>
  </sheetViews>
  <sheetFormatPr defaultColWidth="9.140625" defaultRowHeight="12"/>
  <cols>
    <col min="1" max="1" width="34.00390625" style="45" customWidth="1"/>
    <col min="2" max="2" width="6.8515625" style="45" customWidth="1"/>
    <col min="3" max="3" width="15.421875" style="45" customWidth="1"/>
    <col min="4" max="5" width="14.57421875" style="45" customWidth="1"/>
    <col min="6" max="6" width="15.8515625" style="45" customWidth="1"/>
    <col min="7" max="7" width="0.9921875" style="45" hidden="1" customWidth="1"/>
    <col min="8" max="8" width="17.00390625" style="45" customWidth="1"/>
    <col min="9" max="16384" width="9.140625" style="45" customWidth="1"/>
  </cols>
  <sheetData>
    <row r="1" ht="16.5">
      <c r="A1" s="9" t="s">
        <v>323</v>
      </c>
    </row>
    <row r="4" ht="37.5" customHeight="1"/>
    <row r="5" s="47" customFormat="1" ht="15">
      <c r="A5" s="46" t="s">
        <v>349</v>
      </c>
    </row>
    <row r="6" spans="3:8" s="47" customFormat="1" ht="15">
      <c r="C6" s="48"/>
      <c r="D6" s="48"/>
      <c r="E6" s="48"/>
      <c r="F6" s="48"/>
      <c r="H6" s="49" t="s">
        <v>350</v>
      </c>
    </row>
    <row r="8" spans="1:8" s="10" customFormat="1" ht="126">
      <c r="A8" s="166" t="s">
        <v>458</v>
      </c>
      <c r="B8" s="167" t="s">
        <v>459</v>
      </c>
      <c r="C8" s="166" t="s">
        <v>460</v>
      </c>
      <c r="D8" s="167" t="s">
        <v>461</v>
      </c>
      <c r="E8" s="167" t="s">
        <v>462</v>
      </c>
      <c r="F8" s="167" t="s">
        <v>463</v>
      </c>
      <c r="G8" s="167" t="s">
        <v>464</v>
      </c>
      <c r="H8" s="167" t="s">
        <v>465</v>
      </c>
    </row>
    <row r="9" spans="1:8" s="10" customFormat="1" ht="12.75">
      <c r="A9" s="168">
        <v>1</v>
      </c>
      <c r="B9" s="168">
        <v>2</v>
      </c>
      <c r="C9" s="168">
        <v>3</v>
      </c>
      <c r="D9" s="168">
        <v>4</v>
      </c>
      <c r="E9" s="168">
        <v>5</v>
      </c>
      <c r="F9" s="168">
        <v>6</v>
      </c>
      <c r="G9" s="168">
        <v>7</v>
      </c>
      <c r="H9" s="168">
        <v>8</v>
      </c>
    </row>
    <row r="10" spans="1:8" s="10" customFormat="1" ht="12.75">
      <c r="A10" s="169" t="s">
        <v>466</v>
      </c>
      <c r="B10" s="170">
        <v>11</v>
      </c>
      <c r="C10" s="171"/>
      <c r="D10" s="171"/>
      <c r="E10" s="171"/>
      <c r="F10" s="171"/>
      <c r="G10" s="171"/>
      <c r="H10" s="171"/>
    </row>
    <row r="11" spans="1:8" s="10" customFormat="1" ht="12.75">
      <c r="A11" s="172" t="s">
        <v>467</v>
      </c>
      <c r="B11" s="173">
        <v>12</v>
      </c>
      <c r="C11" s="174">
        <v>13281932652</v>
      </c>
      <c r="D11" s="174">
        <v>3089970846</v>
      </c>
      <c r="E11" s="174">
        <v>62931967830</v>
      </c>
      <c r="F11" s="174">
        <v>218066205</v>
      </c>
      <c r="G11" s="175">
        <v>0</v>
      </c>
      <c r="H11" s="175">
        <f aca="true" t="shared" si="0" ref="H11:H37">C11+D11+E11+F11+G11</f>
        <v>79521937533</v>
      </c>
    </row>
    <row r="12" spans="1:8" s="10" customFormat="1" ht="12.75">
      <c r="A12" s="172" t="s">
        <v>468</v>
      </c>
      <c r="B12" s="173">
        <v>13</v>
      </c>
      <c r="C12" s="175">
        <f>SUM(C13:C16)</f>
        <v>0</v>
      </c>
      <c r="D12" s="175">
        <f>SUM(D13:D16)</f>
        <v>0</v>
      </c>
      <c r="E12" s="175">
        <f>SUM(E13:E16)</f>
        <v>0</v>
      </c>
      <c r="F12" s="175">
        <f>SUM(F13:F16)</f>
        <v>0</v>
      </c>
      <c r="G12" s="175">
        <f>SUM(G13:G16)</f>
        <v>0</v>
      </c>
      <c r="H12" s="175">
        <f t="shared" si="0"/>
        <v>0</v>
      </c>
    </row>
    <row r="13" spans="1:8" s="10" customFormat="1" ht="12.75">
      <c r="A13" s="176" t="s">
        <v>469</v>
      </c>
      <c r="B13" s="177">
        <v>131</v>
      </c>
      <c r="C13" s="178">
        <f>'[1]VPQ2'!C38</f>
        <v>0</v>
      </c>
      <c r="D13" s="178">
        <f>'[1]VPQ2'!D38</f>
        <v>0</v>
      </c>
      <c r="E13" s="178">
        <f>'[1]VPQ2'!E38</f>
        <v>0</v>
      </c>
      <c r="F13" s="178">
        <f>'[1]VPQ2'!F38</f>
        <v>0</v>
      </c>
      <c r="G13" s="178"/>
      <c r="H13" s="175">
        <f t="shared" si="0"/>
        <v>0</v>
      </c>
    </row>
    <row r="14" spans="1:8" s="10" customFormat="1" ht="12.75">
      <c r="A14" s="176" t="s">
        <v>470</v>
      </c>
      <c r="B14" s="177">
        <v>132</v>
      </c>
      <c r="C14" s="178">
        <f>'[1]VPQ2'!C39</f>
        <v>0</v>
      </c>
      <c r="D14" s="178">
        <f>'[1]VPQ2'!D39</f>
        <v>0</v>
      </c>
      <c r="E14" s="178">
        <f>'[1]VPQ2'!E39</f>
        <v>0</v>
      </c>
      <c r="F14" s="178">
        <f>'[1]VPQ2'!F39</f>
        <v>0</v>
      </c>
      <c r="G14" s="178"/>
      <c r="H14" s="175">
        <f t="shared" si="0"/>
        <v>0</v>
      </c>
    </row>
    <row r="15" spans="1:8" s="10" customFormat="1" ht="12.75">
      <c r="A15" s="176" t="s">
        <v>471</v>
      </c>
      <c r="B15" s="177">
        <v>134</v>
      </c>
      <c r="C15" s="178"/>
      <c r="D15" s="178"/>
      <c r="E15" s="178"/>
      <c r="F15" s="178"/>
      <c r="G15" s="178"/>
      <c r="H15" s="175">
        <f t="shared" si="0"/>
        <v>0</v>
      </c>
    </row>
    <row r="16" spans="1:8" s="10" customFormat="1" ht="12.75">
      <c r="A16" s="176" t="s">
        <v>472</v>
      </c>
      <c r="B16" s="177">
        <v>135</v>
      </c>
      <c r="C16" s="178">
        <f>'[1]VPQ2'!C41</f>
        <v>0</v>
      </c>
      <c r="D16" s="178">
        <f>'[1]VPQ2'!D41</f>
        <v>0</v>
      </c>
      <c r="E16" s="178">
        <f>'[1]VPQ2'!E41</f>
        <v>0</v>
      </c>
      <c r="F16" s="178">
        <f>'[1]VPQ2'!F41</f>
        <v>0</v>
      </c>
      <c r="G16" s="178"/>
      <c r="H16" s="175">
        <f t="shared" si="0"/>
        <v>0</v>
      </c>
    </row>
    <row r="17" spans="1:8" s="10" customFormat="1" ht="12.75">
      <c r="A17" s="179" t="s">
        <v>473</v>
      </c>
      <c r="B17" s="173">
        <v>14</v>
      </c>
      <c r="C17" s="175">
        <f>SUM(C18:C21)</f>
        <v>0</v>
      </c>
      <c r="D17" s="175">
        <f>SUM(D18:D21)</f>
        <v>0</v>
      </c>
      <c r="E17" s="175">
        <f>SUM(E18:E21)</f>
        <v>0</v>
      </c>
      <c r="F17" s="175">
        <f>SUM(F18:F21)</f>
        <v>0</v>
      </c>
      <c r="G17" s="175">
        <f>SUM(G18:G21)</f>
        <v>0</v>
      </c>
      <c r="H17" s="175">
        <f t="shared" si="0"/>
        <v>0</v>
      </c>
    </row>
    <row r="18" spans="1:8" s="10" customFormat="1" ht="12.75">
      <c r="A18" s="176" t="s">
        <v>474</v>
      </c>
      <c r="B18" s="177">
        <v>141</v>
      </c>
      <c r="C18" s="178"/>
      <c r="D18" s="178">
        <f>'[1]VPQ1'!D43</f>
        <v>0</v>
      </c>
      <c r="E18" s="178">
        <f>'[1]VPQ1'!E43</f>
        <v>0</v>
      </c>
      <c r="F18" s="178"/>
      <c r="G18" s="178"/>
      <c r="H18" s="175">
        <f t="shared" si="0"/>
        <v>0</v>
      </c>
    </row>
    <row r="19" spans="1:8" s="10" customFormat="1" ht="12.75">
      <c r="A19" s="176" t="s">
        <v>475</v>
      </c>
      <c r="B19" s="177">
        <v>142</v>
      </c>
      <c r="C19" s="178"/>
      <c r="D19" s="178">
        <f>'[1]VPQ2'!D44</f>
        <v>0</v>
      </c>
      <c r="E19" s="178">
        <f>'[1]VPQ2'!E44</f>
        <v>0</v>
      </c>
      <c r="F19" s="178"/>
      <c r="G19" s="178"/>
      <c r="H19" s="175">
        <f t="shared" si="0"/>
        <v>0</v>
      </c>
    </row>
    <row r="20" spans="1:8" s="10" customFormat="1" ht="12.75">
      <c r="A20" s="176" t="s">
        <v>471</v>
      </c>
      <c r="B20" s="177">
        <v>144</v>
      </c>
      <c r="C20" s="178"/>
      <c r="D20" s="178"/>
      <c r="E20" s="178"/>
      <c r="F20" s="178"/>
      <c r="G20" s="178"/>
      <c r="H20" s="175">
        <f t="shared" si="0"/>
        <v>0</v>
      </c>
    </row>
    <row r="21" spans="1:8" s="10" customFormat="1" ht="12.75">
      <c r="A21" s="176" t="s">
        <v>476</v>
      </c>
      <c r="B21" s="177">
        <v>145</v>
      </c>
      <c r="C21" s="178">
        <f>'[1]VPQ2'!C46</f>
        <v>0</v>
      </c>
      <c r="D21" s="178">
        <f>'[1]VPQ2'!D46</f>
        <v>0</v>
      </c>
      <c r="E21" s="178">
        <f>'[1]VPQ2'!E46</f>
        <v>0</v>
      </c>
      <c r="F21" s="178">
        <f>'[1]VPQ2'!F46</f>
        <v>0</v>
      </c>
      <c r="G21" s="178"/>
      <c r="H21" s="175">
        <f t="shared" si="0"/>
        <v>0</v>
      </c>
    </row>
    <row r="22" spans="1:8" s="10" customFormat="1" ht="12.75">
      <c r="A22" s="179" t="s">
        <v>477</v>
      </c>
      <c r="B22" s="173">
        <v>15</v>
      </c>
      <c r="C22" s="175">
        <f>C11+C12-C17</f>
        <v>13281932652</v>
      </c>
      <c r="D22" s="175">
        <f>D11+D12-D17</f>
        <v>3089970846</v>
      </c>
      <c r="E22" s="175">
        <f>E11+E12-E17</f>
        <v>62931967830</v>
      </c>
      <c r="F22" s="175">
        <f>F11+F12-F17</f>
        <v>218066205</v>
      </c>
      <c r="G22" s="175">
        <f>G11+G12-G17</f>
        <v>0</v>
      </c>
      <c r="H22" s="175">
        <f t="shared" si="0"/>
        <v>79521937533</v>
      </c>
    </row>
    <row r="23" spans="1:8" s="10" customFormat="1" ht="12.75">
      <c r="A23" s="179" t="s">
        <v>478</v>
      </c>
      <c r="B23" s="173">
        <v>16</v>
      </c>
      <c r="C23" s="175"/>
      <c r="D23" s="175"/>
      <c r="E23" s="175"/>
      <c r="F23" s="175"/>
      <c r="G23" s="175"/>
      <c r="H23" s="175">
        <f t="shared" si="0"/>
        <v>0</v>
      </c>
    </row>
    <row r="24" spans="1:8" s="10" customFormat="1" ht="12.75">
      <c r="A24" s="179" t="s">
        <v>467</v>
      </c>
      <c r="B24" s="173">
        <v>17</v>
      </c>
      <c r="C24" s="175">
        <v>7199261979</v>
      </c>
      <c r="D24" s="175">
        <v>2041449889</v>
      </c>
      <c r="E24" s="175">
        <v>30704807282</v>
      </c>
      <c r="F24" s="175">
        <v>133611829</v>
      </c>
      <c r="G24" s="175">
        <v>0</v>
      </c>
      <c r="H24" s="175">
        <f t="shared" si="0"/>
        <v>40079130979</v>
      </c>
    </row>
    <row r="25" spans="1:8" s="10" customFormat="1" ht="12.75">
      <c r="A25" s="179" t="s">
        <v>468</v>
      </c>
      <c r="B25" s="173">
        <v>18</v>
      </c>
      <c r="C25" s="175">
        <f>SUM(C26:C28)</f>
        <v>338519688</v>
      </c>
      <c r="D25" s="175">
        <f>SUM(D26:D28)</f>
        <v>76869430</v>
      </c>
      <c r="E25" s="175">
        <f>SUM(E26:E28)</f>
        <v>47886666</v>
      </c>
      <c r="F25" s="175">
        <f>SUM(F26:F28)</f>
        <v>0</v>
      </c>
      <c r="G25" s="175">
        <f>SUM(G26:G28)</f>
        <v>0</v>
      </c>
      <c r="H25" s="175">
        <f>C25+D25+E25+F25+G25-1</f>
        <v>463275783</v>
      </c>
    </row>
    <row r="26" spans="1:8" s="10" customFormat="1" ht="12.75">
      <c r="A26" s="176" t="s">
        <v>479</v>
      </c>
      <c r="B26" s="177">
        <v>181</v>
      </c>
      <c r="C26" s="178">
        <f>'[1]VPQ2'!C51+44598494+293921194</f>
        <v>338519688</v>
      </c>
      <c r="D26" s="178">
        <f>'[1]VPQ2'!D51+6291386+70578044</f>
        <v>76869430</v>
      </c>
      <c r="E26" s="178">
        <f>'[1]VPQ2'!E51+47886666</f>
        <v>47886666</v>
      </c>
      <c r="F26" s="178">
        <f>'[1]VPQ2'!F51</f>
        <v>0</v>
      </c>
      <c r="G26" s="178"/>
      <c r="H26" s="175">
        <f t="shared" si="0"/>
        <v>463275784</v>
      </c>
    </row>
    <row r="27" spans="1:8" s="10" customFormat="1" ht="12.75">
      <c r="A27" s="176" t="s">
        <v>471</v>
      </c>
      <c r="B27" s="177">
        <v>183</v>
      </c>
      <c r="C27" s="178"/>
      <c r="D27" s="178"/>
      <c r="E27" s="178"/>
      <c r="F27" s="178"/>
      <c r="G27" s="178"/>
      <c r="H27" s="175">
        <f t="shared" si="0"/>
        <v>0</v>
      </c>
    </row>
    <row r="28" spans="1:8" s="10" customFormat="1" ht="12.75">
      <c r="A28" s="176" t="s">
        <v>472</v>
      </c>
      <c r="B28" s="177">
        <v>184</v>
      </c>
      <c r="C28" s="178">
        <f>'[1]VPQ2'!C53</f>
        <v>0</v>
      </c>
      <c r="D28" s="178">
        <f>'[1]VPQ2'!D53</f>
        <v>0</v>
      </c>
      <c r="E28" s="178">
        <f>'[1]VPQ2'!E53</f>
        <v>0</v>
      </c>
      <c r="F28" s="178">
        <f>'[1]VPQ2'!F53</f>
        <v>0</v>
      </c>
      <c r="G28" s="178"/>
      <c r="H28" s="175"/>
    </row>
    <row r="29" spans="1:8" s="10" customFormat="1" ht="12.75">
      <c r="A29" s="180" t="s">
        <v>473</v>
      </c>
      <c r="B29" s="181">
        <v>19</v>
      </c>
      <c r="C29" s="182">
        <f>SUM(C30:C33)</f>
        <v>0</v>
      </c>
      <c r="D29" s="182">
        <f>SUM(D30:D33)</f>
        <v>0</v>
      </c>
      <c r="E29" s="182">
        <f>SUM(E30:E33)</f>
        <v>0</v>
      </c>
      <c r="F29" s="182">
        <f>SUM(F30:F33)</f>
        <v>0</v>
      </c>
      <c r="G29" s="182">
        <f>SUM(G30:G33)</f>
        <v>0</v>
      </c>
      <c r="H29" s="175">
        <f t="shared" si="0"/>
        <v>0</v>
      </c>
    </row>
    <row r="30" spans="1:8" s="10" customFormat="1" ht="12.75">
      <c r="A30" s="176" t="s">
        <v>474</v>
      </c>
      <c r="B30" s="183">
        <v>191</v>
      </c>
      <c r="C30" s="184"/>
      <c r="D30" s="184"/>
      <c r="E30" s="184"/>
      <c r="F30" s="184"/>
      <c r="G30" s="184"/>
      <c r="H30" s="175">
        <f t="shared" si="0"/>
        <v>0</v>
      </c>
    </row>
    <row r="31" spans="1:8" s="10" customFormat="1" ht="12.75">
      <c r="A31" s="176" t="s">
        <v>475</v>
      </c>
      <c r="B31" s="183">
        <v>192</v>
      </c>
      <c r="C31" s="184">
        <f>'[1]VPQ2'!C56</f>
        <v>0</v>
      </c>
      <c r="D31" s="184">
        <f>'[1]VPQ2'!D56</f>
        <v>0</v>
      </c>
      <c r="E31" s="184">
        <f>'[1]VPQ2'!E56</f>
        <v>0</v>
      </c>
      <c r="F31" s="184">
        <f>'[1]VPQ2'!F56</f>
        <v>0</v>
      </c>
      <c r="G31" s="184"/>
      <c r="H31" s="175">
        <f t="shared" si="0"/>
        <v>0</v>
      </c>
    </row>
    <row r="32" spans="1:8" s="10" customFormat="1" ht="12.75">
      <c r="A32" s="176" t="s">
        <v>471</v>
      </c>
      <c r="B32" s="183">
        <v>194</v>
      </c>
      <c r="C32" s="184"/>
      <c r="D32" s="184"/>
      <c r="E32" s="184"/>
      <c r="F32" s="184"/>
      <c r="G32" s="184"/>
      <c r="H32" s="175">
        <f t="shared" si="0"/>
        <v>0</v>
      </c>
    </row>
    <row r="33" spans="1:8" s="10" customFormat="1" ht="12.75">
      <c r="A33" s="176" t="s">
        <v>476</v>
      </c>
      <c r="B33" s="183">
        <v>195</v>
      </c>
      <c r="C33" s="184">
        <f>'[1]VPQ2'!C58</f>
        <v>0</v>
      </c>
      <c r="D33" s="184">
        <f>'[1]VPQ2'!D58</f>
        <v>0</v>
      </c>
      <c r="E33" s="184">
        <f>'[1]VPQ2'!E58</f>
        <v>0</v>
      </c>
      <c r="F33" s="184">
        <f>'[1]VPQ2'!F58</f>
        <v>0</v>
      </c>
      <c r="G33" s="184"/>
      <c r="H33" s="175">
        <f t="shared" si="0"/>
        <v>0</v>
      </c>
    </row>
    <row r="34" spans="1:8" s="10" customFormat="1" ht="12.75">
      <c r="A34" s="180" t="s">
        <v>477</v>
      </c>
      <c r="B34" s="181">
        <v>20</v>
      </c>
      <c r="C34" s="182">
        <f>C24+C25-C29</f>
        <v>7537781667</v>
      </c>
      <c r="D34" s="182">
        <f>D24+D25-D29</f>
        <v>2118319319</v>
      </c>
      <c r="E34" s="182">
        <f>E24+E25-E29</f>
        <v>30752693948</v>
      </c>
      <c r="F34" s="182">
        <f>F24+F25-F29</f>
        <v>133611829</v>
      </c>
      <c r="G34" s="182">
        <f>G24+G25-G29</f>
        <v>0</v>
      </c>
      <c r="H34" s="175">
        <f t="shared" si="0"/>
        <v>40542406763</v>
      </c>
    </row>
    <row r="35" spans="1:8" s="10" customFormat="1" ht="12.75">
      <c r="A35" s="180" t="s">
        <v>480</v>
      </c>
      <c r="B35" s="181">
        <v>21</v>
      </c>
      <c r="C35" s="182"/>
      <c r="D35" s="182"/>
      <c r="E35" s="182"/>
      <c r="F35" s="182"/>
      <c r="G35" s="182"/>
      <c r="H35" s="175">
        <f t="shared" si="0"/>
        <v>0</v>
      </c>
    </row>
    <row r="36" spans="1:8" s="10" customFormat="1" ht="12.75">
      <c r="A36" s="185" t="s">
        <v>481</v>
      </c>
      <c r="B36" s="183">
        <v>22</v>
      </c>
      <c r="C36" s="184">
        <f>C11-C24</f>
        <v>6082670673</v>
      </c>
      <c r="D36" s="184">
        <f>D11-D24</f>
        <v>1048520957</v>
      </c>
      <c r="E36" s="184">
        <f>E11-E24</f>
        <v>32227160548</v>
      </c>
      <c r="F36" s="184">
        <f>F11-F24</f>
        <v>84454376</v>
      </c>
      <c r="G36" s="184">
        <f>G11-G24</f>
        <v>0</v>
      </c>
      <c r="H36" s="175">
        <f t="shared" si="0"/>
        <v>39442806554</v>
      </c>
    </row>
    <row r="37" spans="1:8" s="10" customFormat="1" ht="12.75">
      <c r="A37" s="186" t="s">
        <v>482</v>
      </c>
      <c r="B37" s="187">
        <v>23</v>
      </c>
      <c r="C37" s="188">
        <f>C22-C34</f>
        <v>5744150985</v>
      </c>
      <c r="D37" s="188">
        <f>D22-D34</f>
        <v>971651527</v>
      </c>
      <c r="E37" s="188">
        <f>E22-E34</f>
        <v>32179273882</v>
      </c>
      <c r="F37" s="188">
        <f>F22-F34</f>
        <v>84454376</v>
      </c>
      <c r="G37" s="188">
        <f>G22-G34</f>
        <v>0</v>
      </c>
      <c r="H37" s="189">
        <f t="shared" si="0"/>
        <v>38979530770</v>
      </c>
    </row>
    <row r="38" s="10" customFormat="1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vuint</cp:lastModifiedBy>
  <dcterms:created xsi:type="dcterms:W3CDTF">2014-03-12T07:38:02Z</dcterms:created>
  <dcterms:modified xsi:type="dcterms:W3CDTF">2014-07-23T02:24:45Z</dcterms:modified>
  <cp:category/>
  <cp:version/>
  <cp:contentType/>
  <cp:contentStatus/>
</cp:coreProperties>
</file>